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53" documentId="13_ncr:1_{F6CB121F-512D-4AA6-A0C1-0FB36C537598}" xr6:coauthVersionLast="47" xr6:coauthVersionMax="47" xr10:uidLastSave="{5F048DEE-74EA-4059-85A6-75559EA3B00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16" i="6"/>
  <c r="G1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<sst xmlns="http://schemas.openxmlformats.org/spreadsheetml/2006/main" count="179032" uniqueCount="39108">
  <si>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</si>
  <si>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</si>
  <si>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</si>
  <si>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</si>
  <si>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</si>
  <si>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</si>
  <si>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</si>
  <si>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</si>
  <si>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</si>
  <si>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</si>
  <si>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</si>
  <si>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</si>
  <si>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</si>
  <si>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</si>
  <si>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</si>
  <si>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</si>
  <si>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</si>
  <si>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</si>
  <si>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</si>
  <si>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</si>
  <si>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</si>
  <si>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</si>
  <si>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</si>
  <si>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</si>
  <si>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</si>
  <si>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</si>
  <si>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</si>
  <si>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</si>
  <si>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</si>
  <si>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</si>
  <si>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</si>
  <si>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</si>
  <si>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</si>
  <si>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</si>
  <si>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</si>
  <si>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</si>
  <si>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</si>
  <si>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</si>
  <si>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</si>
  <si>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</si>
  <si>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</si>
  <si>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</si>
  <si>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</si>
  <si>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</si>
  <si>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</si>
  <si>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</si>
  <si>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</si>
  <si>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</si>
  <si>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</si>
  <si>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</si>
  <si>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</si>
  <si>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</si>
  <si>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</si>
  <si>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</si>
  <si>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</si>
  <si>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</si>
  <si>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</si>
  <si>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</si>
  <si>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</si>
  <si>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</si>
  <si>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</si>
  <si>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</si>
  <si>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</si>
  <si>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</si>
  <si>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</si>
  <si>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</si>
  <si>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</si>
  <si>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</si>
  <si>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</si>
  <si>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</si>
  <si>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</si>
  <si>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</si>
  <si>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</si>
  <si>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</si>
  <si>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</si>
  <si>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</si>
  <si>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</si>
  <si>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</si>
  <si>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</si>
  <si>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</si>
  <si>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</si>
  <si>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</si>
  <si>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</si>
  <si>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</si>
  <si>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</si>
  <si>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</si>
  <si>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</si>
  <si>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</si>
  <si>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</si>
  <si>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</si>
  <si>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</si>
  <si>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</si>
  <si>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</si>
  <si>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</si>
  <si>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</si>
  <si>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</si>
  <si>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</si>
  <si>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</si>
  <si>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</si>
  <si>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</si>
  <si>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</si>
  <si>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</si>
  <si>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</si>
  <si>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</si>
  <si>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</si>
  <si>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</si>
  <si>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</si>
  <si>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</si>
  <si>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</si>
  <si>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</si>
  <si>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</si>
  <si>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</si>
  <si>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</si>
  <si>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</si>
  <si>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</si>
  <si>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</si>
  <si>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</si>
  <si>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</si>
  <si>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</si>
  <si>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</si>
  <si>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</si>
  <si>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</si>
  <si>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</si>
  <si>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</si>
  <si>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</si>
  <si>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</si>
  <si>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</si>
  <si>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</si>
  <si>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</si>
  <si>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</si>
  <si>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</si>
  <si>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</si>
  <si>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</si>
  <si>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</si>
  <si>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</si>
  <si>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</si>
  <si>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</si>
  <si>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</si>
  <si>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</si>
  <si>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</si>
  <si>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</si>
  <si>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</si>
  <si>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</si>
  <si>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</si>
  <si>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</si>
  <si>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</si>
  <si>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</si>
  <si>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</si>
  <si>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</si>
  <si>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</si>
  <si>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</si>
  <si>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</si>
  <si>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</si>
  <si>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</si>
  <si>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</si>
  <si>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</si>
  <si>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</si>
  <si>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</si>
  <si>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</si>
  <si>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</si>
  <si>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</si>
  <si>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</si>
  <si>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</si>
  <si>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</si>
  <si>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</si>
  <si>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</si>
  <si>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</si>
  <si>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</si>
  <si>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</si>
  <si>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</si>
  <si>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</si>
  <si>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</si>
  <si>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</si>
  <si>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</si>
  <si>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</si>
  <si>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</si>
  <si>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</si>
  <si>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</si>
  <si>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</si>
  <si>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</si>
  <si>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</si>
  <si>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</si>
  <si>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</si>
  <si>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</si>
  <si>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</si>
  <si>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</si>
  <si>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</si>
  <si>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</si>
  <si>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</si>
  <si>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</si>
  <si>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</si>
  <si>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</si>
  <si>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</si>
  <si>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</si>
  <si>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</si>
  <si>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</si>
  <si>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</si>
  <si>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</si>
  <si>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</si>
  <si>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</si>
  <si>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</si>
  <si>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</si>
  <si>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</si>
  <si>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</si>
  <si>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</si>
  <si>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</si>
  <si>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</si>
  <si>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</si>
  <si>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</si>
  <si>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</si>
  <si>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</si>
  <si>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</si>
  <si>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</si>
  <si>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</si>
  <si>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</si>
  <si>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</si>
  <si>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</si>
  <si>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</si>
  <si>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</si>
  <si>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</si>
  <si>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</si>
  <si>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</si>
  <si>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</si>
  <si>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</si>
  <si>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</si>
  <si>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</si>
  <si>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</si>
  <si>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</si>
  <si>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</si>
  <si>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</si>
  <si>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</si>
  <si>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</si>
  <si>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</si>
  <si>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</si>
  <si>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</si>
  <si>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</si>
  <si>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</si>
  <si>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</si>
  <si>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</si>
  <si>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</si>
  <si>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</si>
  <si>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</si>
  <si>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</si>
  <si>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</si>
  <si>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</si>
  <si>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</si>
  <si>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</si>
  <si>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</si>
  <si>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</si>
  <si>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</si>
  <si>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</si>
  <si>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</si>
  <si>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</si>
  <si>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</si>
  <si>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</si>
  <si>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</si>
  <si>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</si>
  <si>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</si>
  <si>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</si>
  <si>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</si>
  <si>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</si>
  <si>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</si>
  <si>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</si>
  <si>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</si>
  <si>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</si>
  <si>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</si>
  <si>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</si>
  <si>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</si>
  <si>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</si>
  <si>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</si>
  <si>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</si>
  <si>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</si>
  <si>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</si>
  <si>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</si>
  <si>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</si>
  <si>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</si>
  <si>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</si>
  <si>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</si>
  <si>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</si>
  <si>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</si>
  <si>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</si>
  <si>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</si>
  <si>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</si>
  <si>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</si>
  <si>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</si>
  <si>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</si>
  <si>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</si>
  <si>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</si>
  <si>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</si>
  <si>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</si>
  <si>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</si>
  <si>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</si>
  <si>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</si>
  <si>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</si>
  <si>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</si>
  <si>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</si>
  <si>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</si>
  <si>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</si>
  <si>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</si>
  <si>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</si>
  <si>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</si>
  <si>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</si>
  <si>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</si>
  <si>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</si>
  <si>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</si>
  <si>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</si>
  <si>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</si>
  <si>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</si>
  <si>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</si>
  <si>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</si>
  <si>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</si>
  <si>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</si>
  <si>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</si>
  <si>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</si>
  <si>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</si>
  <si>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</si>
  <si>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</si>
  <si>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</si>
  <si>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</si>
  <si>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</si>
  <si>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</si>
  <si>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</si>
  <si>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</si>
  <si>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</si>
  <si>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</si>
  <si>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</si>
  <si>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</si>
  <si>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</si>
  <si>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</si>
  <si>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</si>
  <si>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</si>
  <si>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</si>
  <si>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</si>
  <si>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</si>
  <si>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</si>
  <si>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</si>
  <si>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</si>
  <si>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</si>
  <si>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</si>
  <si>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</si>
  <si>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</si>
  <si>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</si>
  <si>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</si>
  <si>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</si>
  <si>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</si>
  <si>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</si>
  <si>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</si>
  <si>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</si>
  <si>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</si>
  <si>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</si>
  <si>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</si>
  <si>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</si>
  <si>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</si>
  <si>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</si>
  <si>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</si>
  <si>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</si>
  <si>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</si>
  <si>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</si>
  <si>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</si>
  <si>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</si>
  <si>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</si>
  <si>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</si>
  <si>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</si>
  <si>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</si>
  <si>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</si>
  <si>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</si>
  <si>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</si>
  <si>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</si>
  <si>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</si>
  <si>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</si>
  <si>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</si>
  <si>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</si>
  <si>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</si>
  <si>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</si>
  <si>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</si>
  <si>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</si>
  <si>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</si>
  <si>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</si>
  <si>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</si>
  <si>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</si>
  <si>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</si>
  <si>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</si>
  <si>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</si>
  <si>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</si>
  <si>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</si>
  <si>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</si>
  <si>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</si>
  <si>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</si>
  <si>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</si>
  <si>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</si>
  <si>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</si>
  <si>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</si>
  <si>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</si>
  <si>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</si>
  <si>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</si>
  <si>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</si>
  <si>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</si>
  <si>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</si>
  <si>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</si>
  <si>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</si>
  <si>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</si>
  <si>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</si>
  <si>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</si>
  <si>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</si>
  <si>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</si>
  <si>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</si>
  <si>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</si>
  <si>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</si>
  <si>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</si>
  <si>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</si>
  <si>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</si>
  <si>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</si>
  <si>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</si>
  <si>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</si>
  <si>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</si>
  <si>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</si>
  <si>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</si>
  <si>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</si>
  <si>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</si>
  <si>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</si>
  <si>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</si>
  <si>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</si>
  <si>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</si>
  <si>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</si>
  <si>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</si>
  <si>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</si>
  <si>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</si>
  <si>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</si>
  <si>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</si>
  <si>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</si>
  <si>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</si>
  <si>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</si>
  <si>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</si>
  <si>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</si>
  <si>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</si>
  <si>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</si>
  <si>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</si>
  <si>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</si>
  <si>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</si>
  <si>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</si>
  <si>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</si>
  <si>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</si>
  <si>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</si>
  <si>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</si>
  <si>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</si>
  <si>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</si>
  <si>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</si>
  <si>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</si>
  <si>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</si>
  <si>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</si>
  <si>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</si>
  <si>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</si>
  <si>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</si>
  <si>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</si>
  <si>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</si>
  <si>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</si>
  <si>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</si>
  <si>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</si>
  <si>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</si>
  <si>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</si>
  <si>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</si>
  <si>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</si>
  <si>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</si>
  <si>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</si>
  <si>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</si>
  <si>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</si>
  <si>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</si>
  <si>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</si>
  <si>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</si>
  <si>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</si>
  <si>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</si>
  <si>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</si>
  <si>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</si>
  <si>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</si>
  <si>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</si>
  <si>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</si>
  <si>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</si>
  <si>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</si>
  <si>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</si>
  <si>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</si>
  <si>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</si>
  <si>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</si>
  <si>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</si>
  <si>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</si>
  <si>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</si>
  <si>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</si>
  <si>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</si>
  <si>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</si>
  <si>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</si>
  <si>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</si>
  <si>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</si>
  <si>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</si>
  <si>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</si>
  <si>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</si>
  <si>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</si>
  <si>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</si>
  <si>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</si>
  <si>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</si>
  <si>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</si>
  <si>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</si>
  <si>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</si>
  <si>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</si>
  <si>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</si>
  <si>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</si>
  <si>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</si>
  <si>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</si>
  <si>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</si>
  <si>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</si>
  <si>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</si>
  <si>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</si>
  <si>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</si>
  <si>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</si>
  <si>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</si>
  <si>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</si>
  <si>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</si>
  <si>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</si>
  <si>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</si>
  <si>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</si>
  <si>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</si>
  <si>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</si>
  <si>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</si>
  <si>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</si>
  <si>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</si>
  <si>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</si>
  <si>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</si>
  <si>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</si>
  <si>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</si>
  <si>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</si>
  <si>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</si>
  <si>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</si>
  <si>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</si>
  <si>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</si>
  <si>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</si>
  <si>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</si>
  <si>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</si>
  <si>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</si>
  <si>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</si>
  <si>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</si>
  <si>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</si>
  <si>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</si>
  <si>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</si>
  <si>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</si>
  <si>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</si>
  <si>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</si>
  <si>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</si>
  <si>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</si>
  <si>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</si>
  <si>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</si>
  <si>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</si>
  <si>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</si>
  <si>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</si>
  <si>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</si>
  <si>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</si>
  <si>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</si>
  <si>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</si>
  <si>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</si>
  <si>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</si>
  <si>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</si>
  <si>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</si>
  <si>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</si>
  <si>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</si>
  <si>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</si>
  <si>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</si>
  <si>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</si>
  <si>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</si>
  <si>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</si>
  <si>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</si>
  <si>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</si>
  <si>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</si>
  <si>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</si>
  <si>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</si>
  <si>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</si>
  <si>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</si>
  <si>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</si>
  <si>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</si>
  <si>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</si>
  <si>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</si>
  <si>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</si>
  <si>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</si>
  <si>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</si>
  <si>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</si>
  <si>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</si>
  <si>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</si>
  <si>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</si>
  <si>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</si>
  <si>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</si>
  <si>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</si>
  <si>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</si>
  <si>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</si>
  <si>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</si>
  <si>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</si>
  <si>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</si>
  <si>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</si>
  <si>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</si>
  <si>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</si>
  <si>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</si>
  <si>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</si>
  <si>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</si>
  <si>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</si>
  <si>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</si>
  <si>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</si>
  <si>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</si>
  <si>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</si>
  <si>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</si>
  <si>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</si>
  <si>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</si>
  <si>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</si>
  <si>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</si>
  <si>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</si>
  <si>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</si>
  <si>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</si>
  <si>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</si>
  <si>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</si>
  <si>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</si>
  <si>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</si>
  <si>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</si>
  <si>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</si>
  <si>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</si>
  <si>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</si>
  <si>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</si>
  <si>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</si>
  <si>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</si>
  <si>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</si>
  <si>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</si>
  <si>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</si>
  <si>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</si>
  <si>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</si>
  <si>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</si>
  <si>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</si>
  <si>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</si>
  <si>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</si>
  <si>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</si>
  <si>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</si>
  <si>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</si>
  <si>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</si>
  <si>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</si>
  <si>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</si>
  <si>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</si>
  <si>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</si>
  <si>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</si>
  <si>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</si>
  <si>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</si>
  <si>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</si>
  <si>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</si>
  <si>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</si>
  <si>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</si>
  <si>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</si>
  <si>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</si>
  <si>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</si>
  <si>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</si>
  <si>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</si>
  <si>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</si>
  <si>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</si>
  <si>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</si>
  <si>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</si>
  <si>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</si>
  <si>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</si>
  <si>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</si>
  <si>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</si>
  <si>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</si>
  <si>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</si>
  <si>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</si>
  <si>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</si>
  <si>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</si>
  <si>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</si>
  <si>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</si>
  <si>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</si>
  <si>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</si>
  <si>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</si>
  <si>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</si>
  <si>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</si>
  <si>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</si>
  <si>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</si>
  <si>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</si>
  <si>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</si>
  <si>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</si>
  <si>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</si>
  <si>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</si>
  <si>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</si>
  <si>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</si>
  <si>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</si>
  <si>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</si>
  <si>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</si>
  <si>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</si>
  <si>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</si>
  <si>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</si>
  <si>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</si>
  <si>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</si>
  <si>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</si>
  <si>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</si>
  <si>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</si>
  <si>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</si>
  <si>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</si>
  <si>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</si>
  <si>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</si>
  <si>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</si>
  <si>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</si>
  <si>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</si>
  <si>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</si>
  <si>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</si>
  <si>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</si>
  <si>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</si>
  <si>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</si>
  <si>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</si>
  <si>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</si>
  <si>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</si>
  <si>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</si>
  <si>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</si>
  <si>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</si>
  <si>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</si>
  <si>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</si>
  <si>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</si>
  <si>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</si>
  <si>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</si>
  <si>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</si>
  <si>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</si>
  <si>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</si>
  <si>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</si>
  <si>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</si>
  <si>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</si>
  <si>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</si>
  <si>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</si>
  <si>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</si>
  <si>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</si>
  <si>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</si>
  <si>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</si>
  <si>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</si>
  <si>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</si>
  <si>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</si>
  <si>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</si>
  <si>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</si>
  <si>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</si>
  <si>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</si>
  <si>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</si>
  <si>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</si>
  <si>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</si>
  <si>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</si>
  <si>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</si>
  <si>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</si>
  <si>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</si>
  <si>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</si>
  <si>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</si>
  <si>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</si>
  <si>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</si>
  <si>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</si>
  <si>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</si>
  <si>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</si>
  <si>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</si>
  <si>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</si>
  <si>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</si>
  <si>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</si>
  <si>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</si>
  <si>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</si>
  <si>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</si>
  <si>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</si>
  <si>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</si>
  <si>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</si>
  <si>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</si>
  <si>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</si>
  <si>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</si>
  <si>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</si>
  <si>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</si>
  <si>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</si>
  <si>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</si>
  <si>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</si>
  <si>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</si>
  <si>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</si>
  <si>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</si>
  <si>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</si>
  <si>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</si>
  <si>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</si>
  <si>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</si>
  <si>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</si>
  <si>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</si>
  <si>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</si>
  <si>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</si>
  <si>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</si>
  <si>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</si>
  <si>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</si>
  <si>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</si>
  <si>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</si>
  <si>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</si>
  <si>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</si>
  <si>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</si>
  <si>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</si>
  <si>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</si>
  <si>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</si>
  <si>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</si>
  <si>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</si>
  <si>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</si>
  <si>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</si>
  <si>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</si>
  <si>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</si>
  <si>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</si>
  <si>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</si>
  <si>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</si>
  <si>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</si>
  <si>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</si>
  <si>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</si>
  <si>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</si>
  <si>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</si>
  <si>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</si>
  <si>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</si>
  <si>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</si>
  <si>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</si>
  <si>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</si>
  <si>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</si>
  <si>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</si>
  <si>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</si>
  <si>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</si>
  <si>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</si>
  <si>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</si>
  <si>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</si>
  <si>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</si>
  <si>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</si>
  <si>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</si>
  <si>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</si>
  <si>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</si>
  <si>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</si>
  <si>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</si>
  <si>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</si>
  <si>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</si>
  <si>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</si>
  <si>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</si>
  <si>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</si>
  <si>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</si>
  <si>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</si>
  <si>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</si>
  <si>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</si>
  <si>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</si>
  <si>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</si>
  <si>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</si>
  <si>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</si>
  <si>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</si>
  <si>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</si>
  <si>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</si>
  <si>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</si>
  <si>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</si>
  <si>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</si>
  <si>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</si>
  <si>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</si>
  <si>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</si>
  <si>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</si>
  <si>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</si>
  <si>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</si>
  <si>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</si>
  <si>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</si>
  <si>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</si>
  <si>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</si>
  <si>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</si>
  <si>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</si>
  <si>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</si>
  <si>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</si>
  <si>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</si>
  <si>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</si>
  <si>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</si>
  <si>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</si>
  <si>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</si>
  <si>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</si>
  <si>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</si>
  <si>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</si>
  <si>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</si>
  <si>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</si>
  <si>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</si>
  <si>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</si>
  <si>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</si>
  <si>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</si>
  <si>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</si>
  <si>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</si>
  <si>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</si>
  <si>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</si>
  <si>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</si>
  <si>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</si>
  <si>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</si>
  <si>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</si>
  <si>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</si>
  <si>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</si>
  <si>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</si>
  <si>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</si>
  <si>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</si>
  <si>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</si>
  <si>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</si>
  <si>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</si>
  <si>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</si>
  <si>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</si>
  <si>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</si>
  <si>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</si>
  <si>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</si>
  <si>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</si>
  <si>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</si>
  <si>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</si>
  <si>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</si>
  <si>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</si>
  <si>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</si>
  <si>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</si>
  <si>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</si>
  <si>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</si>
  <si>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</si>
  <si>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</si>
  <si>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</si>
  <si>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</si>
  <si>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</si>
  <si>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</si>
  <si>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</si>
  <si>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</si>
  <si>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</si>
  <si>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</si>
  <si>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</si>
  <si>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</si>
  <si>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</si>
  <si>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</si>
  <si>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</si>
  <si>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</si>
  <si>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</si>
  <si>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</si>
  <si>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</si>
  <si>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</si>
  <si>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</si>
  <si>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</si>
  <si>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</si>
  <si>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</si>
  <si>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</si>
  <si>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</si>
  <si>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</si>
  <si>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</si>
  <si>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</si>
  <si>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</si>
  <si>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</si>
  <si>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</si>
  <si>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</si>
  <si>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</si>
  <si>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</si>
  <si>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</si>
  <si>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</si>
  <si>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</si>
  <si>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</si>
  <si>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</si>
  <si>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</si>
  <si>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</si>
  <si>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</si>
  <si>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</si>
  <si>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</si>
  <si>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</si>
  <si>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</si>
  <si>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</si>
  <si>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</si>
  <si>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</si>
  <si>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</si>
  <si>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</si>
  <si>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</si>
  <si>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</si>
  <si>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</si>
  <si>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</si>
  <si>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</si>
  <si>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</si>
  <si>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</si>
  <si>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</si>
  <si>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</si>
  <si>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</si>
  <si>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</si>
  <si>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</si>
  <si>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</si>
  <si>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</si>
  <si>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</si>
  <si>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</si>
  <si>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</si>
  <si>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</si>
  <si>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</si>
  <si>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</si>
  <si>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</si>
  <si>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</si>
  <si>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</si>
  <si>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</si>
  <si>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</si>
  <si>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</si>
  <si>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</si>
  <si>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</si>
  <si>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</si>
  <si>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</si>
  <si>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</si>
  <si>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</si>
  <si>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</si>
  <si>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</si>
  <si>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</si>
  <si>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</si>
  <si>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</si>
  <si>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</si>
  <si>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</si>
  <si>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</si>
  <si>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</si>
  <si>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</si>
  <si>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</si>
  <si>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</si>
  <si>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</si>
  <si>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</si>
  <si>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</si>
  <si>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</si>
  <si>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</si>
  <si>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</si>
  <si>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</si>
  <si>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</si>
  <si>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</si>
  <si>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</si>
  <si>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</si>
  <si>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</si>
  <si>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</si>
  <si>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</si>
  <si>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</si>
  <si>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</si>
  <si>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</si>
  <si>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</si>
  <si>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</si>
  <si>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</si>
  <si>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</si>
  <si>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</si>
  <si>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</si>
  <si>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</si>
  <si>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</si>
  <si>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</si>
  <si>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</si>
  <si>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</si>
  <si>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</si>
  <si>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</si>
  <si>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</si>
  <si>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</si>
  <si>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</si>
  <si>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</si>
  <si>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</si>
  <si>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</si>
  <si>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</si>
  <si>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</si>
  <si>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</si>
  <si>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</si>
  <si>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</si>
  <si>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</si>
  <si>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</si>
  <si>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</si>
  <si>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</si>
  <si>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</si>
  <si>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</si>
  <si>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</si>
  <si>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</si>
  <si>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</si>
  <si>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</si>
  <si>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</si>
  <si>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</si>
  <si>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</si>
  <si>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</si>
  <si>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</si>
  <si>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</si>
  <si>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</si>
  <si>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</si>
  <si>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</si>
  <si>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</si>
  <si>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</si>
  <si>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</si>
  <si>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</si>
  <si>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</si>
  <si>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</si>
  <si>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</si>
  <si>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</si>
  <si>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</si>
  <si>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</si>
  <si>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</si>
  <si>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</si>
  <si>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</si>
  <si>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</si>
  <si>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</si>
  <si>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</si>
  <si>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</si>
  <si>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</si>
  <si>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</si>
  <si>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</si>
  <si>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</si>
  <si>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</si>
  <si>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</si>
  <si>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</si>
  <si>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</si>
  <si>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</si>
  <si>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</si>
  <si>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</si>
  <si>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</si>
  <si>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</si>
  <si>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</si>
  <si>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</si>
  <si>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</si>
  <si>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</si>
  <si>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</si>
  <si>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</si>
  <si>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</si>
  <si>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</si>
  <si>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</si>
  <si>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</si>
  <si>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</si>
  <si>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</si>
  <si>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</si>
  <si>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</si>
  <si>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</si>
  <si>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</si>
  <si>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</si>
  <si>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</si>
  <si>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</si>
  <si>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</si>
  <si>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</si>
  <si>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</si>
  <si>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</si>
  <si>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</si>
  <si>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</si>
  <si>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</si>
  <si>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</si>
  <si>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</si>
  <si>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</si>
  <si>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</si>
  <si>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</si>
  <si>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</si>
  <si>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</si>
  <si>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</si>
  <si>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</si>
  <si>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</si>
  <si>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</si>
  <si>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</si>
  <si>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</si>
  <si>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</si>
  <si>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</si>
  <si>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</si>
  <si>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</si>
  <si>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</si>
  <si>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</si>
  <si>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</si>
  <si>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</si>
  <si>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</si>
  <si>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</si>
  <si>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</si>
  <si>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</si>
  <si>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</si>
  <si>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</si>
  <si>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</si>
  <si>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</si>
  <si>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</si>
  <si>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</si>
  <si>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</si>
  <si>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</si>
  <si>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</si>
  <si>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</si>
  <si>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</si>
  <si>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</si>
  <si>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</si>
  <si>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</si>
  <si>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</si>
  <si>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</si>
  <si>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</si>
  <si>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</si>
  <si>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</si>
  <si>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</si>
  <si>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</si>
  <si>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</si>
  <si>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</si>
  <si>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</si>
  <si>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</si>
  <si>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</si>
  <si>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</si>
  <si>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</si>
  <si>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</si>
  <si>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</si>
  <si>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</si>
  <si>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</si>
  <si>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</si>
  <si>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</si>
  <si>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</si>
  <si>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</si>
  <si>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</si>
  <si>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</si>
  <si>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</si>
  <si>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</si>
  <si>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</si>
  <si>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</si>
  <si>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</si>
  <si>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</si>
  <si>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</si>
  <si>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</si>
  <si>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</si>
  <si>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</si>
  <si>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</si>
  <si>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</si>
  <si>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</si>
  <si>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</si>
  <si>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</si>
  <si>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</si>
  <si>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</si>
  <si>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</si>
  <si>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</si>
  <si>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</si>
  <si>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</si>
  <si>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</si>
  <si>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</si>
  <si>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</si>
  <si>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</si>
  <si>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</si>
  <si>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</si>
  <si>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</si>
  <si>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</si>
  <si>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</si>
  <si>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</si>
  <si>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</si>
  <si>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</si>
  <si>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</si>
  <si>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</si>
  <si>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</si>
  <si>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</si>
  <si>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</si>
  <si>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</si>
  <si>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</si>
  <si>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</si>
  <si>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</si>
  <si>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</si>
  <si>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</si>
  <si>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</si>
  <si>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</si>
  <si>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</si>
  <si>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</si>
  <si>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</si>
  <si>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</si>
  <si>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</si>
  <si>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</si>
  <si>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</si>
  <si>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</si>
  <si>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</si>
  <si>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</si>
  <si>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</si>
  <si>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</si>
  <si>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</si>
  <si>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</si>
  <si>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</si>
  <si>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</si>
  <si>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</si>
  <si>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</si>
  <si>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</si>
  <si>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</si>
  <si>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</si>
  <si>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</si>
  <si>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</si>
  <si>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</si>
  <si>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</si>
  <si>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</si>
  <si>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</si>
  <si>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</si>
  <si>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</si>
  <si>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</si>
  <si>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</si>
  <si>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</si>
  <si>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</si>
  <si>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</si>
  <si>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</si>
  <si>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</si>
  <si>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</si>
  <si>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</si>
  <si>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</si>
  <si>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</si>
  <si>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</si>
  <si>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</si>
  <si>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</si>
  <si>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</si>
  <si>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</si>
  <si>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</si>
  <si>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</si>
  <si>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</si>
  <si>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</si>
  <si>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</si>
  <si>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</si>
  <si>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</si>
  <si>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</si>
  <si>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</si>
  <si>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</si>
  <si>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</si>
  <si>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</si>
  <si>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</si>
  <si>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</si>
  <si>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</si>
  <si>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</si>
  <si>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</si>
  <si>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</si>
  <si>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</si>
  <si>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</si>
  <si>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</si>
  <si>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</si>
  <si>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</si>
  <si>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</si>
  <si>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</si>
  <si>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</si>
  <si>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</si>
  <si>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</si>
  <si>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</si>
  <si>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</si>
  <si>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</si>
  <si>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</si>
  <si>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</si>
  <si>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</si>
  <si>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</si>
  <si>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</si>
  <si>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</si>
  <si>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</si>
  <si>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</si>
  <si>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</si>
  <si>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</si>
  <si>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</si>
  <si>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</si>
  <si>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</si>
  <si>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</si>
  <si>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</si>
  <si>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</si>
  <si>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</si>
  <si>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</si>
  <si>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</si>
  <si>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</si>
  <si>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</si>
  <si>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</si>
  <si>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</si>
  <si>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</si>
  <si>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</si>
  <si>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</si>
  <si>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</si>
  <si>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</si>
  <si>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</si>
  <si>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</si>
  <si>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</si>
  <si>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</si>
  <si>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</si>
  <si>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</si>
  <si>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</si>
  <si>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</si>
  <si>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</si>
  <si>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</si>
  <si>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</si>
  <si>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</si>
  <si>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</si>
  <si>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</si>
  <si>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</si>
  <si>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</si>
  <si>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</si>
  <si>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</si>
  <si>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</si>
  <si>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</si>
  <si>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</si>
  <si>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</si>
  <si>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</si>
  <si>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</si>
  <si>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</si>
  <si>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</si>
  <si>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</si>
  <si>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</si>
  <si>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</si>
  <si>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</si>
  <si>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</si>
  <si>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</si>
  <si>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</si>
  <si>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</si>
  <si>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</si>
  <si>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</si>
  <si>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</si>
  <si>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</si>
  <si>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</si>
  <si>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</si>
  <si>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</si>
  <si>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</si>
  <si>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</si>
  <si>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</si>
  <si>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</si>
  <si>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</si>
  <si>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</si>
  <si>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</si>
  <si>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</si>
  <si>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</si>
  <si>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</si>
  <si>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</si>
  <si>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</si>
  <si>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</si>
  <si>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</si>
  <si>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</si>
  <si>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</si>
  <si>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</si>
  <si>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</si>
  <si>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</si>
  <si>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</si>
  <si>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</si>
  <si>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</si>
  <si>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</si>
  <si>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</si>
  <si>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</si>
  <si>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</si>
  <si>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</si>
  <si>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</si>
  <si>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</si>
  <si>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</si>
  <si>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</si>
  <si>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</si>
  <si>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</si>
  <si>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</si>
  <si>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</si>
  <si>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</si>
  <si>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</si>
  <si>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</si>
  <si>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</si>
  <si>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</si>
  <si>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</si>
  <si>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</si>
  <si>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</si>
  <si>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</si>
  <si>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</si>
  <si>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</si>
  <si>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</si>
  <si>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</si>
  <si>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</si>
  <si>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</si>
  <si>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</si>
  <si>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</si>
  <si>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</si>
  <si>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</si>
  <si>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</si>
  <si>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</si>
  <si>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</si>
  <si>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</si>
  <si>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</si>
  <si>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</si>
  <si>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</si>
  <si>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</si>
  <si>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</si>
  <si>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</si>
  <si>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</si>
  <si>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</si>
  <si>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</si>
  <si>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</si>
  <si>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</si>
  <si>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</si>
  <si>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</si>
  <si>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</si>
  <si>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</si>
  <si>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</si>
  <si>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</si>
  <si>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</si>
  <si>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</si>
  <si>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</si>
  <si>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</si>
  <si>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</si>
  <si>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</si>
  <si>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</si>
  <si>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</si>
  <si>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</si>
  <si>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</si>
  <si>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</si>
  <si>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</si>
  <si>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</si>
  <si>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</si>
  <si>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</si>
  <si>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</si>
  <si>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</si>
  <si>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</si>
  <si>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</si>
  <si>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</si>
  <si>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</si>
  <si>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</si>
  <si>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</si>
  <si>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</si>
  <si>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</si>
  <si>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</si>
  <si>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</si>
  <si>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</si>
  <si>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</si>
  <si>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</si>
  <si>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</si>
  <si>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</si>
  <si>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</si>
  <si>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</si>
  <si>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</si>
  <si>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</si>
  <si>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</si>
  <si>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</si>
  <si>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</si>
  <si>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</si>
  <si>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</si>
  <si>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</si>
  <si>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</si>
  <si>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</si>
  <si>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</si>
  <si>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</si>
  <si>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</si>
  <si>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</si>
  <si>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</si>
  <si>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</si>
  <si>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</si>
  <si>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</si>
  <si>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</si>
  <si>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</si>
  <si>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</si>
  <si>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</si>
  <si>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</si>
  <si>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</si>
  <si>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</si>
  <si>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</si>
  <si>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</si>
  <si>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</si>
  <si>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</si>
  <si>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</si>
  <si>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</si>
  <si>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</si>
  <si>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</si>
  <si>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</si>
  <si>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</si>
  <si>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</si>
  <si>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</si>
  <si>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</si>
  <si>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</si>
  <si>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</si>
  <si>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</si>
  <si>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</si>
  <si>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</si>
  <si>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</si>
  <si>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</si>
  <si>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</si>
  <si>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</si>
  <si>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</si>
  <si>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</si>
  <si>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</si>
  <si>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</si>
  <si>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</si>
  <si>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</si>
  <si>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</si>
  <si>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</si>
  <si>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</si>
  <si>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</si>
  <si>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</si>
  <si>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</si>
  <si>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</si>
  <si>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</si>
  <si>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</si>
  <si>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</si>
  <si>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</si>
  <si>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</si>
  <si>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</si>
  <si>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</si>
  <si>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</si>
  <si>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</si>
  <si>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</si>
  <si>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</si>
  <si>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</si>
  <si>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</si>
  <si>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</si>
  <si>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</si>
  <si>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</si>
  <si>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</si>
  <si>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</si>
  <si>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</si>
  <si>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</si>
  <si>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</si>
  <si>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</si>
  <si>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</si>
  <si>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</si>
  <si>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</si>
  <si>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</si>
  <si>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</si>
  <si>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</si>
  <si>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</si>
  <si>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</si>
  <si>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</si>
  <si>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</si>
  <si>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</si>
  <si>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</si>
  <si>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</si>
  <si>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</si>
  <si>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</si>
  <si>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</si>
  <si>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</si>
  <si>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</si>
  <si>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</si>
  <si>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</si>
  <si>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</si>
  <si>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</si>
  <si>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</si>
  <si>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</si>
  <si>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</si>
  <si>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</si>
  <si>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</si>
  <si>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</si>
  <si>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</si>
  <si>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</si>
  <si>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</si>
  <si>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</si>
  <si>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</si>
  <si>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</si>
  <si>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</si>
  <si>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</si>
  <si>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</si>
  <si>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</si>
  <si>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</si>
  <si>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</si>
  <si>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</si>
  <si>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</si>
  <si>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</si>
  <si>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</si>
  <si>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</si>
  <si>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</si>
  <si>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</si>
  <si>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</si>
  <si>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</si>
  <si>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</si>
  <si>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</si>
  <si>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</si>
  <si>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</si>
  <si>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</si>
  <si>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</si>
  <si>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</si>
  <si>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</si>
  <si>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</si>
  <si>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</si>
  <si>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</si>
  <si>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</si>
  <si>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</si>
  <si>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</si>
  <si>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</si>
  <si>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</si>
  <si>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</si>
  <si>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</si>
  <si>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</si>
  <si>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</si>
  <si>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</si>
  <si>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</si>
  <si>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</si>
  <si>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</si>
  <si>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</si>
  <si>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</si>
  <si>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</si>
  <si>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</si>
  <si>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</si>
  <si>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</si>
  <si>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</si>
  <si>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</si>
  <si>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</si>
  <si>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</si>
  <si>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</si>
  <si>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</si>
  <si>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</si>
  <si>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</si>
  <si>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</si>
  <si>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</si>
  <si>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</si>
  <si>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</si>
  <si>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</si>
  <si>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</si>
  <si>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</si>
  <si>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</si>
  <si>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</si>
  <si>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</si>
  <si>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</si>
  <si>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</si>
  <si>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</si>
  <si>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</si>
  <si>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</si>
  <si>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</si>
  <si>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</si>
  <si>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</si>
  <si>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</si>
  <si>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</si>
  <si>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</si>
  <si>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</si>
  <si>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</si>
  <si>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</si>
  <si>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</si>
  <si>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</si>
  <si>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</si>
  <si>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</si>
  <si>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</si>
  <si>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</si>
  <si>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</si>
  <si>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</si>
  <si>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</si>
  <si>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</si>
  <si>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</si>
  <si>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</si>
  <si>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</si>
  <si>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</si>
  <si>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</si>
  <si>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</si>
  <si>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</si>
  <si>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</si>
  <si>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</si>
  <si>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</si>
  <si>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</si>
  <si>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</si>
  <si>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</si>
  <si>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</si>
  <si>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</si>
  <si>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</si>
  <si>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</si>
  <si>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</si>
  <si>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</si>
  <si>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</si>
  <si>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</si>
  <si>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</si>
  <si>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</si>
  <si>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</si>
  <si>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</si>
  <si>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</si>
  <si>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</si>
  <si>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</si>
  <si>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</si>
  <si>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</si>
  <si>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</si>
  <si>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</si>
  <si>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</si>
  <si>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</si>
  <si>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</si>
  <si>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</si>
  <si>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</si>
  <si>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</si>
  <si>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</si>
  <si>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</si>
  <si>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</si>
  <si>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</si>
  <si>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</si>
  <si>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</si>
  <si>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</si>
  <si>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</si>
  <si>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</si>
  <si>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</si>
  <si>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</si>
  <si>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</si>
  <si>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</si>
  <si>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</si>
  <si>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</si>
  <si>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</si>
  <si>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</si>
  <si>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</si>
  <si>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</si>
  <si>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</si>
  <si>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</si>
  <si>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</si>
  <si>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</si>
  <si>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</si>
  <si>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</si>
  <si>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</si>
  <si>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</si>
  <si>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</si>
  <si>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</si>
  <si>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</si>
  <si>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</si>
  <si>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</si>
  <si>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</si>
  <si>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</si>
  <si>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</si>
  <si>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</si>
  <si>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</si>
  <si>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</si>
  <si>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</si>
  <si>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</si>
  <si>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</si>
  <si>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</si>
  <si>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</si>
  <si>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</si>
  <si>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</si>
  <si>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</si>
  <si>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</si>
  <si>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</si>
  <si>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</si>
  <si>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</si>
  <si>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</si>
  <si>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</si>
  <si>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</si>
  <si>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</si>
  <si>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</si>
  <si>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</si>
  <si>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</si>
  <si>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</si>
  <si>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</si>
  <si>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</si>
  <si>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</si>
  <si>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</si>
  <si>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</si>
  <si>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</si>
  <si>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</si>
  <si>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</si>
  <si>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</si>
  <si>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</si>
  <si>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</si>
  <si>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</si>
  <si>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</si>
  <si>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</si>
  <si>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</si>
  <si>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</si>
  <si>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</si>
  <si>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</si>
  <si>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</si>
  <si>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</si>
  <si>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</si>
  <si>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</si>
  <si>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</si>
  <si>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</si>
  <si>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</si>
  <si>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</si>
  <si>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</si>
  <si>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</si>
  <si>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</si>
  <si>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</si>
  <si>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</si>
  <si>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</si>
  <si>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</si>
  <si>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</si>
  <si>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</si>
  <si>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</si>
  <si>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</si>
  <si>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</si>
  <si>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</si>
  <si>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</si>
  <si>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</si>
  <si>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</si>
  <si>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</si>
  <si>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</si>
  <si>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</si>
  <si>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</si>
  <si>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</si>
  <si>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</si>
  <si>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</si>
  <si>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</si>
  <si>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</si>
  <si>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</si>
  <si>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</si>
  <si>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</si>
  <si>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</si>
  <si>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</si>
  <si>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</si>
  <si>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</si>
  <si>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</si>
  <si>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</si>
  <si>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</si>
  <si>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</si>
  <si>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</si>
  <si>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</si>
  <si>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</si>
  <si>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</si>
  <si>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</si>
  <si>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</si>
  <si>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</si>
  <si>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</si>
  <si>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</si>
  <si>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</si>
  <si>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</si>
  <si>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</si>
  <si>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</si>
  <si>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</si>
  <si>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</si>
  <si>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</si>
  <si>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</si>
  <si>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</si>
  <si>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</si>
  <si>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</si>
  <si>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</si>
  <si>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</si>
  <si>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</si>
  <si>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</si>
  <si>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</si>
  <si>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</si>
  <si>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</si>
  <si>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</si>
  <si>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</si>
  <si>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</si>
  <si>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</si>
  <si>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</si>
  <si>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</si>
  <si>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</si>
  <si>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</si>
  <si>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</si>
  <si>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</si>
  <si>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</si>
  <si>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</si>
  <si>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</si>
  <si>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</si>
  <si>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</si>
  <si>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</si>
  <si>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</si>
  <si>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</si>
  <si>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</si>
  <si>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</si>
  <si>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</si>
  <si>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</si>
  <si>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</si>
  <si>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</si>
  <si>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</si>
  <si>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</si>
  <si>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</si>
  <si>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</si>
  <si>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</si>
  <si>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</si>
  <si>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</si>
  <si>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</si>
  <si>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</si>
  <si>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</si>
  <si>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</si>
  <si>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</si>
  <si>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</si>
  <si>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</si>
  <si>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</si>
  <si>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</si>
  <si>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</si>
  <si>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</si>
  <si>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</si>
  <si>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</si>
  <si>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</si>
  <si>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</si>
  <si>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</si>
  <si>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</si>
  <si>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</si>
  <si>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</si>
  <si>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</si>
  <si>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</si>
  <si>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</si>
  <si>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</si>
  <si>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</si>
  <si>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</si>
  <si>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</si>
  <si>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</si>
  <si>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</si>
  <si>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</si>
  <si>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</si>
  <si>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</si>
  <si>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</si>
  <si>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</si>
  <si>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</si>
  <si>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</si>
  <si>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</si>
  <si>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</si>
  <si>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</si>
  <si>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</si>
  <si>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</si>
  <si>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</si>
  <si>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</si>
  <si>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</si>
  <si>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</si>
  <si>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</si>
  <si>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</si>
  <si>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</si>
  <si>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</si>
  <si>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</si>
  <si>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</si>
  <si>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</si>
  <si>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</si>
  <si>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</si>
  <si>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</si>
  <si>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</si>
  <si>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</si>
  <si>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</si>
  <si>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</si>
  <si>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</si>
  <si>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</si>
  <si>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</si>
  <si>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</si>
  <si>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</si>
  <si>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</si>
  <si>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</si>
  <si>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</si>
  <si>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</si>
  <si>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</si>
  <si>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</si>
  <si>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</si>
  <si>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</si>
  <si>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</si>
  <si>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</si>
  <si>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</si>
  <si>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</si>
  <si>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</si>
  <si>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</si>
  <si>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</si>
  <si>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</si>
  <si>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</si>
  <si>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</si>
  <si>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</si>
  <si>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</si>
  <si>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</si>
  <si>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</si>
  <si>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</si>
  <si>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</si>
  <si>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</si>
  <si>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</si>
  <si>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</si>
  <si>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</si>
  <si>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</si>
  <si>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</si>
  <si>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</si>
  <si>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</si>
  <si>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</si>
  <si>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</si>
  <si>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</si>
  <si>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</si>
  <si>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</si>
  <si>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</si>
  <si>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</si>
  <si>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</si>
  <si>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</si>
  <si>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</si>
  <si>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</si>
  <si>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</si>
  <si>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</si>
  <si>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</si>
  <si>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</si>
  <si>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</si>
  <si>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</si>
  <si>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</si>
  <si>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</si>
  <si>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</si>
  <si>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</si>
  <si>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</si>
  <si>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</si>
  <si>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</si>
  <si>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</si>
  <si>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</si>
  <si>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</si>
  <si>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</si>
  <si>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</si>
  <si>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</si>
  <si>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</si>
  <si>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</si>
  <si>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</si>
  <si>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</si>
  <si>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</si>
  <si>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</si>
  <si>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</si>
  <si>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</si>
  <si>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</si>
  <si>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</si>
  <si>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</si>
  <si>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</si>
  <si>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</si>
  <si>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</si>
  <si>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</si>
  <si>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</si>
  <si>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</si>
  <si>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</si>
  <si>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</si>
  <si>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</si>
  <si>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</si>
  <si>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</si>
  <si>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</si>
  <si>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</si>
  <si>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</si>
  <si>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</si>
  <si>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</si>
  <si>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</si>
  <si>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</si>
  <si>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</si>
  <si>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</si>
  <si>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</si>
  <si>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</si>
  <si>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</si>
  <si>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</si>
  <si>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</si>
  <si>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</si>
  <si>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</si>
  <si>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</si>
  <si>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</si>
  <si>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</si>
  <si>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</si>
  <si>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</si>
  <si>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</si>
  <si>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</si>
  <si>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</si>
  <si>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</si>
  <si>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</si>
  <si>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</si>
  <si>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</si>
  <si>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</si>
  <si>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</si>
  <si>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</si>
  <si>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</si>
  <si>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</si>
  <si>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</si>
  <si>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</si>
  <si>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</si>
  <si>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</si>
  <si>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</si>
  <si>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</si>
  <si>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</si>
  <si>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</si>
  <si>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</si>
  <si>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</si>
  <si>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</si>
  <si>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</si>
  <si>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</si>
  <si>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</si>
  <si>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</si>
  <si>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</si>
  <si>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</si>
  <si>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</si>
  <si>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</si>
  <si>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</si>
  <si>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</si>
  <si>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</si>
  <si>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</si>
  <si>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</si>
  <si>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</si>
  <si>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</si>
  <si>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</si>
  <si>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</si>
  <si>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</si>
  <si>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</si>
  <si>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</si>
  <si>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</si>
  <si>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</si>
  <si>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</si>
  <si>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</si>
  <si>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</si>
  <si>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</si>
  <si>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</si>
  <si>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</si>
  <si>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</si>
  <si>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</si>
  <si>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</si>
  <si>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</si>
  <si>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</si>
  <si>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</si>
  <si>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</si>
  <si>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</si>
  <si>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</si>
  <si>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</si>
  <si>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</si>
  <si>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</si>
  <si>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</si>
  <si>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</si>
  <si>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</si>
  <si>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</si>
  <si>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</si>
  <si>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</si>
  <si>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</si>
  <si>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</si>
  <si>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</si>
  <si>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</si>
  <si>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</si>
  <si>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</si>
  <si>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</si>
  <si>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</si>
  <si>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</si>
  <si>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</si>
  <si>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</si>
  <si>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</si>
  <si>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</si>
  <si>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</si>
  <si>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</si>
  <si>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</si>
  <si>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</si>
  <si>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</si>
  <si>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</si>
  <si>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</si>
  <si>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</si>
  <si>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</si>
  <si>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</si>
  <si>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</si>
  <si>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</si>
  <si>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</si>
  <si>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</si>
  <si>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</si>
  <si>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</si>
  <si>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</si>
  <si>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</si>
  <si>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</si>
  <si>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</si>
  <si>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</si>
  <si>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</si>
  <si>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</si>
  <si>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</si>
  <si>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</si>
  <si>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</si>
  <si>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</si>
  <si>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</si>
  <si>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</si>
  <si>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</si>
  <si>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</si>
  <si>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</si>
  <si>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</si>
  <si>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</si>
  <si>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</si>
  <si>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</si>
  <si>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</si>
  <si>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</si>
  <si>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</si>
  <si>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</si>
  <si>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</si>
  <si>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</si>
  <si>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</si>
  <si>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</si>
  <si>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</si>
  <si>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</si>
  <si>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</si>
  <si>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</si>
  <si>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</si>
  <si>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</si>
  <si>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</si>
  <si>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</si>
  <si>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</si>
  <si>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</si>
  <si>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</si>
  <si>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</si>
  <si>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</si>
  <si>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</si>
  <si>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</si>
  <si>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</si>
  <si>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</si>
  <si>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</si>
  <si>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</si>
  <si>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</si>
  <si>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</si>
  <si>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</si>
  <si>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</si>
  <si>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</si>
  <si>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</si>
  <si>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</si>
  <si>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</si>
  <si>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</si>
  <si>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</si>
  <si>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</si>
  <si>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</si>
  <si>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</si>
  <si>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</si>
  <si>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</si>
  <si>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</si>
  <si>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</si>
  <si>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</si>
  <si>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</si>
  <si>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</si>
  <si>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</si>
  <si>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</si>
  <si>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</si>
  <si>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</si>
  <si>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</si>
  <si>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</si>
  <si>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</si>
  <si>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</si>
  <si>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</si>
  <si>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</si>
  <si>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</si>
  <si>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</si>
  <si>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</si>
  <si>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</si>
  <si>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</si>
  <si>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</si>
  <si>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</si>
  <si>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</si>
  <si>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</si>
  <si>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</si>
  <si>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</si>
  <si>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</si>
  <si>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</si>
  <si>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</si>
  <si>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</si>
  <si>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</si>
  <si>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</si>
  <si>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</si>
  <si>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</si>
  <si>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</si>
  <si>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</si>
  <si>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</si>
  <si>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</si>
  <si>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</si>
  <si>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</si>
  <si>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</si>
  <si>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</si>
  <si>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</si>
  <si>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</si>
  <si>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</si>
  <si>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</si>
  <si>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</si>
  <si>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</si>
  <si>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</si>
  <si>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</si>
  <si>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</si>
  <si>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</si>
  <si>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</si>
  <si>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</si>
  <si>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</si>
  <si>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</si>
  <si>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</si>
  <si>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</si>
  <si>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</si>
  <si>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</si>
  <si>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</si>
  <si>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</si>
  <si>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</si>
  <si>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</si>
  <si>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</si>
  <si>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</si>
  <si>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</si>
  <si>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</si>
  <si>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</si>
  <si>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</si>
  <si>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</si>
  <si>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</si>
  <si>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</si>
  <si>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</si>
  <si>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</si>
  <si>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</si>
  <si>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</si>
  <si>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</si>
  <si>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</si>
  <si>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</si>
  <si>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</si>
  <si>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</si>
  <si>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</si>
  <si>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</si>
  <si>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</si>
  <si>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</si>
  <si>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</si>
  <si>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</si>
  <si>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</si>
  <si>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</si>
  <si>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</si>
  <si>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</si>
  <si>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</si>
  <si>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</si>
  <si>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</si>
  <si>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</si>
  <si>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</si>
  <si>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</si>
  <si>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</si>
  <si>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</si>
  <si>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</si>
  <si>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</si>
  <si>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</si>
  <si>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</si>
  <si>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</si>
  <si>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</si>
  <si>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</si>
  <si>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</si>
  <si>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</si>
  <si>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</si>
  <si>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</si>
  <si>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</si>
  <si>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</si>
  <si>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</si>
  <si>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</si>
  <si>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</si>
  <si>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</si>
  <si>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</si>
  <si>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</si>
  <si>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</si>
  <si>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</si>
  <si>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</si>
  <si>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</si>
  <si>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</si>
  <si>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</si>
  <si>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</si>
  <si>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</si>
  <si>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</si>
  <si>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</si>
  <si>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</si>
  <si>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</si>
  <si>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</si>
  <si>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</si>
  <si>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</si>
  <si>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</si>
  <si>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</si>
  <si>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</si>
  <si>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</si>
  <si>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</si>
  <si>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</si>
  <si>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</si>
  <si>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</si>
  <si>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</si>
  <si>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</si>
  <si>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</si>
  <si>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</si>
  <si>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</si>
  <si>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</si>
  <si>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</si>
  <si>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</si>
  <si>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</si>
  <si>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</si>
  <si>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</si>
  <si>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</si>
  <si>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</si>
  <si>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</si>
  <si>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</si>
  <si>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</si>
  <si>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</si>
  <si>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</si>
  <si>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</si>
  <si>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</si>
  <si>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</si>
  <si>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</si>
  <si>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</si>
  <si>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</si>
  <si>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</si>
  <si>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</si>
  <si>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</si>
  <si>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</si>
  <si>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</si>
  <si>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</si>
  <si>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</si>
  <si>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</si>
  <si>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</si>
  <si>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</si>
  <si>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</si>
  <si>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</si>
  <si>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</si>
  <si>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</si>
  <si>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</si>
  <si>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</si>
  <si>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</si>
  <si>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</si>
  <si>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</si>
  <si>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</si>
  <si>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</si>
  <si>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</si>
  <si>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</si>
  <si>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</si>
  <si>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</si>
  <si>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</si>
  <si>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</si>
  <si>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</si>
  <si>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</si>
  <si>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</si>
  <si>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</si>
  <si>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</si>
  <si>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</si>
  <si>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</si>
  <si>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</si>
  <si>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</si>
  <si>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</si>
  <si>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</si>
  <si>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</si>
  <si>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</si>
  <si>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</si>
  <si>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</si>
  <si>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</si>
  <si>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</si>
  <si>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</si>
  <si>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</si>
  <si>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</si>
  <si>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</si>
  <si>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</si>
  <si>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</si>
  <si>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</si>
  <si>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</si>
  <si>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</si>
  <si>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</si>
  <si>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</si>
  <si>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</si>
  <si>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</si>
  <si>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</si>
  <si>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</si>
  <si>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</si>
  <si>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</si>
  <si>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</si>
  <si>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</si>
  <si>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</si>
  <si>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</si>
  <si>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</si>
  <si>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</si>
  <si>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</si>
  <si>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</si>
  <si>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</si>
  <si>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</si>
  <si>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</si>
  <si>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</si>
  <si>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</si>
  <si>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</si>
  <si>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</si>
  <si>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</si>
  <si>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</si>
  <si>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</si>
  <si>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</si>
  <si>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</si>
  <si>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</si>
  <si>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</si>
  <si>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</si>
  <si>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</si>
  <si>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</si>
  <si>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</si>
  <si>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</si>
  <si>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</si>
  <si>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</si>
  <si>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</si>
  <si>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</si>
  <si>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</si>
  <si>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</si>
  <si>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</si>
  <si>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</si>
  <si>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</si>
  <si>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</si>
  <si>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</si>
  <si>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</si>
  <si>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</si>
  <si>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</si>
  <si>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</si>
  <si>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</si>
  <si>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</si>
  <si>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</si>
  <si>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</si>
  <si>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</si>
  <si>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</si>
  <si>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</si>
  <si>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</si>
  <si>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</si>
  <si>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</si>
  <si>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</si>
  <si>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</si>
  <si>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</si>
  <si>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</si>
  <si>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</si>
  <si>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</si>
  <si>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</si>
  <si>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</si>
  <si>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</si>
  <si>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</si>
  <si>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</si>
  <si>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</si>
  <si>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</si>
  <si>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</si>
  <si>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</si>
  <si>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</si>
  <si>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</si>
  <si>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</si>
  <si>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</si>
  <si>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</si>
  <si>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</si>
  <si>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</si>
  <si>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</si>
  <si>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</si>
  <si>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</si>
  <si>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</si>
  <si>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</si>
  <si>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</si>
  <si>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</si>
  <si>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</si>
  <si>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</si>
  <si>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</si>
  <si>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</si>
  <si>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</si>
  <si>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</si>
  <si>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</si>
  <si>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</si>
  <si>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</si>
  <si>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</si>
  <si>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</si>
  <si>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</si>
  <si>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</si>
  <si>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</si>
  <si>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</si>
  <si>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</si>
  <si>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</si>
  <si>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</si>
  <si>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</si>
  <si>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</si>
  <si>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</si>
  <si>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</si>
  <si>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</si>
  <si>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</si>
  <si>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</si>
  <si>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</si>
  <si>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</si>
  <si>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</si>
  <si>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</si>
  <si>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</si>
  <si>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</si>
  <si>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</si>
  <si>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</si>
  <si>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</si>
  <si>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</si>
  <si>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</si>
  <si>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</si>
  <si>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</si>
  <si>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</si>
  <si>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</si>
  <si>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</si>
  <si>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</si>
  <si>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</si>
  <si>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</si>
  <si>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</si>
  <si>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</si>
  <si>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</si>
  <si>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</si>
  <si>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</si>
  <si>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</si>
  <si>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</si>
  <si>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</si>
  <si>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</si>
  <si>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</si>
  <si>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</si>
  <si>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</si>
  <si>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</si>
  <si>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</si>
  <si>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</si>
  <si>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</si>
  <si>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</si>
  <si>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</si>
  <si>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</si>
  <si>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</si>
  <si>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</si>
  <si>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</si>
  <si>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</si>
  <si>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</si>
  <si>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</si>
  <si>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</si>
  <si>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</si>
  <si>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</si>
  <si>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</si>
  <si>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</si>
  <si>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</si>
  <si>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</si>
  <si>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</si>
  <si>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</si>
  <si>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</si>
  <si>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</si>
  <si>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</si>
  <si>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</si>
  <si>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</si>
  <si>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</si>
  <si>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</si>
  <si>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</si>
  <si>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</si>
  <si>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</si>
  <si>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</si>
  <si>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</si>
  <si>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</si>
  <si>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</si>
  <si>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</si>
  <si>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</si>
  <si>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</si>
  <si>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</si>
  <si>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</si>
  <si>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</si>
  <si>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</si>
  <si>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</si>
  <si>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</si>
  <si>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</si>
  <si>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</si>
  <si>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</si>
  <si>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</si>
  <si>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</si>
  <si>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</si>
  <si>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</si>
  <si>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</si>
  <si>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</si>
  <si>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</si>
  <si>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</si>
  <si>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</si>
  <si>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</si>
  <si>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</si>
  <si>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</si>
  <si>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</si>
  <si>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</si>
  <si>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</si>
  <si>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</si>
  <si>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</si>
  <si>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</si>
  <si>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</si>
  <si>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</si>
  <si>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</si>
  <si>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</si>
  <si>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</si>
  <si>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</si>
  <si>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</si>
  <si>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</si>
  <si>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</si>
  <si>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</si>
  <si>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</si>
  <si>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</si>
  <si>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</si>
  <si>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</si>
  <si>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</si>
  <si>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</si>
  <si>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</si>
  <si>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</si>
  <si>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</si>
  <si>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</si>
  <si>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</si>
  <si>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</si>
  <si>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</si>
  <si>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</si>
  <si>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</si>
  <si>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</si>
  <si>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</si>
  <si>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</si>
  <si>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</si>
  <si>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</si>
  <si>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</si>
  <si>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</si>
  <si>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</si>
  <si>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</si>
  <si>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</si>
  <si>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</si>
  <si>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</si>
  <si>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</si>
  <si>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</si>
  <si>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</si>
  <si>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</si>
  <si>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</si>
  <si>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</si>
  <si>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</si>
  <si>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</si>
  <si>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</si>
  <si>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</si>
  <si>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</si>
  <si>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</si>
  <si>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</si>
  <si>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</si>
  <si>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</si>
  <si>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</si>
  <si>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</si>
  <si>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</si>
  <si>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</si>
  <si>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</si>
  <si>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</si>
  <si>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</si>
  <si>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</si>
  <si>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</si>
  <si>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</si>
  <si>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</si>
  <si>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</si>
  <si>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</si>
  <si>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</si>
  <si>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</si>
  <si>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</si>
  <si>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</si>
  <si>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</si>
  <si>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</si>
  <si>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</si>
  <si>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</si>
  <si>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</si>
  <si>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</si>
  <si>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</si>
  <si>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</si>
  <si>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</si>
  <si>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</si>
  <si>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</si>
  <si>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</si>
  <si>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</si>
  <si>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</si>
  <si>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</si>
  <si>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</si>
  <si>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</si>
  <si>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</si>
  <si>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</si>
  <si>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</si>
  <si>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</si>
  <si>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</si>
  <si>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</si>
  <si>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</si>
  <si>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</si>
  <si>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</si>
  <si>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</si>
  <si>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</si>
  <si>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</si>
  <si>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</si>
  <si>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</si>
  <si>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</si>
  <si>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</si>
  <si>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</si>
  <si>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</si>
  <si>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</si>
  <si>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</si>
  <si>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</si>
  <si>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</si>
  <si>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</si>
  <si>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</si>
  <si>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</si>
  <si>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</si>
  <si>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</si>
  <si>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</si>
  <si>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</si>
  <si>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</si>
  <si>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</si>
  <si>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</si>
  <si>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</si>
  <si>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</si>
  <si>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</si>
  <si>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</si>
  <si>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</si>
  <si>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</si>
  <si>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</si>
  <si>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</si>
  <si>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</si>
  <si>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</si>
  <si>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</si>
  <si>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</si>
  <si>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</si>
  <si>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</si>
  <si>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</si>
  <si>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</si>
  <si>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</si>
  <si>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</si>
  <si>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</si>
  <si>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</si>
  <si>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</si>
  <si>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</si>
  <si>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</si>
  <si>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</si>
  <si>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</si>
  <si>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</si>
  <si>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</si>
  <si>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</si>
  <si>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</si>
  <si>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</si>
  <si>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</si>
  <si>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</si>
  <si>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</si>
  <si>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</si>
  <si>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</si>
  <si>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</si>
  <si>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</si>
  <si>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</si>
  <si>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</si>
  <si>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</si>
  <si>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</si>
  <si>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</si>
  <si>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</si>
  <si>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</si>
  <si>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</si>
  <si>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</si>
  <si>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</si>
  <si>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</si>
  <si>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</si>
  <si>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</si>
  <si>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</si>
  <si>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</si>
  <si>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</si>
  <si>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</si>
  <si>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</si>
  <si>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</si>
  <si>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</si>
  <si>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</si>
  <si>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</si>
  <si>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</si>
  <si>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</si>
  <si>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</si>
  <si>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</si>
  <si>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</si>
  <si>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</si>
  <si>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</si>
  <si>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</si>
  <si>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</si>
  <si>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</si>
  <si>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</si>
  <si>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</si>
  <si>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</si>
  <si>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</si>
  <si>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</si>
  <si>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</si>
  <si>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</si>
  <si>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</si>
  <si>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</si>
  <si>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</si>
  <si>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</si>
  <si>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</si>
  <si>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</si>
  <si>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</si>
  <si>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</si>
  <si>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</si>
  <si>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</si>
  <si>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</si>
  <si>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</si>
  <si>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</si>
  <si>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</si>
  <si>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</si>
  <si>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</si>
  <si>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</si>
  <si>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</si>
  <si>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</si>
  <si>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</si>
  <si>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</si>
  <si>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</si>
  <si>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</si>
  <si>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</si>
  <si>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</si>
  <si>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</si>
  <si>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</si>
  <si>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</si>
  <si>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</si>
  <si>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</si>
  <si>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</si>
  <si>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</si>
  <si>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</si>
  <si>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</si>
  <si>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</si>
  <si>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</si>
  <si>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</si>
  <si>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</si>
  <si>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</si>
  <si>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</si>
  <si>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</si>
  <si>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</si>
  <si>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</si>
  <si>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</si>
  <si>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</si>
  <si>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</si>
  <si>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</si>
  <si>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</si>
  <si>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</si>
  <si>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</si>
  <si>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</si>
  <si>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</si>
  <si>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</si>
  <si>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</si>
  <si>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</si>
  <si>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</si>
  <si>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</si>
  <si>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</si>
  <si>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</si>
  <si>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</si>
  <si>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</si>
  <si>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</si>
  <si>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</si>
  <si>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</si>
  <si>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</si>
  <si>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</si>
  <si>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</si>
  <si>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</si>
  <si>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</si>
  <si>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</si>
  <si>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</si>
  <si>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</si>
  <si>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</si>
  <si>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</si>
  <si>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</si>
  <si>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</si>
  <si>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</si>
  <si>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</si>
  <si>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</si>
  <si>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</si>
  <si>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</si>
  <si>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</si>
  <si>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</si>
  <si>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</si>
  <si>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</si>
  <si>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</si>
  <si>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</si>
  <si>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</si>
  <si>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</si>
  <si>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</si>
  <si>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</si>
  <si>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</si>
  <si>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</si>
  <si>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</si>
  <si>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</si>
  <si>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</si>
  <si>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</si>
  <si>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</si>
  <si>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</si>
  <si>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</si>
  <si>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</si>
  <si>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</si>
  <si>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</si>
  <si>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</si>
  <si>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</si>
  <si>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</si>
  <si>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</si>
  <si>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</si>
  <si>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</si>
  <si>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</si>
  <si>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</si>
  <si>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</si>
  <si>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</si>
  <si>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</si>
  <si>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</si>
  <si>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</si>
  <si>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</si>
  <si>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</si>
  <si>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</si>
  <si>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</si>
  <si>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</si>
  <si>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</si>
  <si>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</si>
  <si>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</si>
  <si>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</si>
  <si>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</si>
  <si>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</si>
  <si>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</si>
  <si>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</si>
  <si>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</si>
  <si>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</si>
  <si>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</si>
  <si>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</si>
  <si>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</si>
  <si>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</si>
  <si>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</si>
  <si>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</si>
  <si>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</si>
  <si>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</si>
  <si>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</si>
  <si>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</si>
  <si>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</si>
  <si>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</si>
  <si>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</si>
  <si>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</si>
  <si>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</si>
  <si>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</si>
  <si>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</si>
  <si>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</si>
  <si>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</si>
  <si>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</si>
  <si>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</si>
  <si>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</si>
  <si>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</si>
  <si>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</si>
  <si>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</si>
  <si>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</si>
  <si>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</si>
  <si>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</si>
  <si>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</si>
  <si>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</si>
  <si>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</si>
  <si>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</si>
  <si>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</si>
  <si>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</si>
  <si>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</si>
  <si>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</si>
  <si>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</si>
  <si>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</si>
  <si>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</si>
  <si>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</si>
  <si>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</si>
  <si>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</si>
  <si>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</si>
  <si>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</si>
  <si>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</si>
  <si>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</si>
  <si>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</si>
  <si>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</si>
  <si>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</si>
  <si>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</si>
  <si>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</si>
  <si>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</si>
  <si>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</si>
  <si>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</si>
  <si>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</si>
  <si>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</si>
  <si>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</si>
  <si>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</si>
  <si>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</si>
  <si>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</si>
  <si>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</si>
  <si>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</si>
  <si>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</si>
  <si>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</si>
  <si>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</si>
  <si>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</si>
  <si>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</si>
  <si>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</si>
  <si>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</si>
  <si>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</si>
  <si>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</si>
  <si>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</si>
  <si>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</si>
  <si>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</si>
  <si>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</si>
  <si>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</si>
  <si>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</si>
  <si>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</si>
  <si>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</si>
  <si>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</si>
  <si>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</si>
  <si>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</si>
  <si>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</si>
  <si>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</si>
  <si>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</si>
  <si>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</si>
  <si>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</si>
  <si>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</si>
  <si>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</si>
  <si>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</si>
  <si>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</si>
  <si>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</si>
  <si>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</si>
  <si>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</si>
  <si>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</si>
  <si>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</si>
  <si>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</si>
  <si>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</si>
  <si>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</si>
  <si>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</si>
  <si>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</si>
  <si>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</si>
  <si>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</si>
  <si>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</si>
  <si>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</si>
  <si>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</si>
  <si>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</si>
  <si>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</si>
  <si>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</si>
  <si>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</si>
  <si>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</si>
  <si>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</si>
  <si>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</si>
  <si>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</si>
  <si>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</si>
  <si>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</si>
  <si>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</si>
  <si>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</si>
  <si>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</si>
  <si>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</si>
  <si>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</si>
  <si>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</si>
  <si>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</si>
  <si>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</si>
  <si>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</si>
  <si>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</si>
  <si>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</si>
  <si>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</si>
  <si>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</si>
  <si>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</si>
  <si>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</si>
  <si>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</si>
  <si>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</si>
  <si>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</si>
  <si>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</si>
  <si>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</si>
  <si>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</si>
  <si>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</si>
  <si>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</si>
  <si>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</si>
  <si>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</si>
  <si>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</si>
  <si>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</si>
  <si>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</si>
  <si>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</si>
  <si>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</si>
  <si>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</si>
  <si>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</si>
  <si>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</si>
  <si>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</si>
  <si>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</si>
  <si>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</si>
  <si>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</si>
  <si>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</si>
  <si>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</si>
  <si>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</si>
  <si>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</si>
  <si>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</si>
  <si>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</si>
  <si>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</si>
  <si>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</si>
  <si>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</si>
  <si>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</si>
  <si>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</si>
  <si>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</si>
  <si>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</si>
  <si>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</si>
  <si>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</si>
  <si>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</si>
  <si>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</si>
  <si>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</si>
  <si>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</si>
  <si>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</si>
  <si>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</si>
  <si>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</si>
  <si>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</si>
  <si>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</si>
  <si>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</si>
  <si>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</si>
  <si>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</si>
  <si>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</si>
  <si>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</si>
  <si>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</si>
  <si>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</si>
  <si>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</si>
  <si>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</si>
  <si>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</si>
  <si>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</si>
  <si>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</si>
  <si>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</si>
  <si>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</si>
  <si>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</si>
  <si>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</si>
  <si>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</si>
  <si>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</si>
  <si>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</si>
  <si>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</si>
  <si>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</si>
  <si>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</si>
  <si>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</si>
  <si>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</si>
  <si>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</si>
  <si>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</si>
  <si>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</si>
  <si>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</si>
  <si>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</si>
  <si>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</si>
  <si>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</si>
  <si>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</si>
  <si>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</si>
  <si>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</si>
  <si>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</si>
  <si>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</si>
  <si>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</si>
  <si>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</si>
  <si>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</si>
  <si>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</si>
  <si>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</si>
  <si>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</si>
  <si>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</si>
  <si>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</si>
  <si>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</si>
  <si>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</si>
  <si>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</si>
  <si>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</si>
  <si>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</si>
  <si>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</si>
  <si>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</si>
  <si>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</si>
  <si>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</si>
  <si>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</si>
  <si>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</si>
  <si>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</si>
  <si>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</si>
  <si>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</si>
  <si>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</si>
  <si>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</si>
  <si>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</si>
  <si>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</si>
  <si>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</si>
  <si>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</si>
  <si>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</si>
  <si>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</si>
  <si>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</si>
  <si>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</si>
  <si>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</si>
  <si>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</si>
  <si>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</si>
  <si>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</si>
  <si>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</si>
  <si>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</si>
  <si>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</si>
  <si>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</si>
  <si>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</si>
  <si>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</si>
  <si>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</si>
  <si>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</si>
  <si>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</si>
  <si>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</si>
  <si>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</si>
  <si>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</si>
  <si>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</si>
  <si>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</si>
  <si>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</si>
  <si>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</si>
  <si>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</si>
  <si>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</si>
  <si>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</si>
  <si>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</si>
  <si>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</si>
  <si>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</si>
  <si>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</si>
  <si>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</si>
  <si>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</si>
  <si>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</si>
  <si>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</si>
  <si>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</si>
  <si>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</si>
  <si>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</si>
  <si>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</si>
  <si>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</si>
  <si>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</si>
  <si>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</si>
  <si>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</si>
  <si>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</si>
  <si>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</si>
  <si>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</si>
  <si>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</si>
  <si>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</si>
  <si>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</si>
  <si>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</si>
  <si>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</si>
  <si>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</si>
  <si>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</si>
  <si>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</si>
  <si>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</si>
  <si>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</si>
  <si>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</si>
  <si>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</si>
  <si>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</si>
  <si>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</si>
  <si>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</si>
  <si>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</si>
  <si>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</si>
  <si>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</si>
  <si>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</si>
  <si>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</si>
  <si>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</si>
  <si>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</si>
  <si>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</si>
  <si>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</si>
  <si>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</si>
  <si>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</si>
  <si>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</si>
  <si>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</si>
  <si>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</si>
  <si>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</si>
  <si>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</si>
  <si>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</si>
  <si>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</si>
  <si>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</si>
  <si>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</si>
  <si>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</si>
  <si>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</si>
  <si>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</si>
  <si>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</si>
  <si>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</si>
  <si>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</si>
  <si>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</si>
  <si>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</si>
  <si>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</si>
  <si>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</si>
  <si>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</si>
  <si>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</si>
  <si>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</si>
  <si>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</si>
  <si>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</si>
  <si>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</si>
  <si>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</si>
  <si>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</si>
  <si>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</si>
  <si>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</si>
  <si>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</si>
  <si>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</si>
  <si>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</si>
  <si>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</si>
  <si>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</si>
  <si>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</si>
  <si>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</si>
  <si>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</si>
  <si>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</si>
  <si>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</si>
  <si>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</si>
  <si>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</si>
  <si>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</si>
  <si>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</si>
  <si>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</si>
  <si>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</si>
  <si>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</si>
  <si>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</si>
  <si>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</si>
  <si>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</si>
  <si>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</si>
  <si>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</si>
  <si>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</si>
  <si>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</si>
  <si>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</si>
  <si>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</si>
  <si>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</si>
  <si>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</si>
  <si>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</si>
  <si>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</si>
  <si>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</si>
  <si>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</si>
  <si>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</si>
  <si>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</si>
  <si>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</si>
  <si>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</si>
  <si>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</si>
  <si>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</si>
  <si>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</si>
  <si>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</si>
  <si>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</si>
  <si>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</si>
  <si>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</si>
  <si>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</si>
  <si>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</si>
  <si>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</si>
  <si>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</si>
  <si>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</si>
  <si>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</si>
  <si>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</si>
  <si>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</si>
  <si>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</si>
  <si>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</si>
  <si>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</si>
  <si>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</si>
  <si>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</si>
  <si>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</si>
  <si>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</si>
  <si>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</si>
  <si>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</si>
  <si>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</si>
  <si>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</si>
  <si>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</si>
  <si>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</si>
  <si>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</si>
  <si>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</si>
  <si>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</si>
  <si>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</si>
  <si>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</si>
  <si>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</si>
  <si>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</si>
  <si>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</si>
  <si>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</si>
  <si>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</si>
  <si>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</si>
  <si>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</si>
  <si>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</si>
  <si>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</si>
  <si>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</si>
  <si>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</si>
  <si>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</si>
  <si>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</si>
  <si>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</si>
  <si>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</si>
  <si>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</si>
  <si>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</si>
  <si>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</si>
  <si>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</si>
  <si>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</si>
  <si>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</si>
  <si>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</si>
  <si>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</si>
  <si>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</si>
  <si>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</si>
  <si>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</si>
  <si>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</si>
  <si>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</si>
  <si>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</si>
  <si>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</si>
  <si>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</si>
  <si>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</si>
  <si>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</si>
  <si>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</si>
  <si>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</si>
  <si>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</si>
  <si>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</si>
  <si>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</si>
  <si>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</si>
  <si>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</si>
  <si>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</si>
  <si>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</si>
  <si>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</si>
  <si>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</si>
  <si>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</si>
  <si>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</si>
  <si>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</si>
  <si>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</si>
  <si>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</si>
  <si>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</si>
  <si>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</si>
  <si>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</si>
  <si>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</si>
  <si>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</si>
  <si>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</si>
  <si>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</si>
  <si>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</si>
  <si>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</si>
  <si>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</si>
  <si>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</si>
  <si>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</si>
  <si>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</si>
  <si>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</si>
  <si>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</si>
  <si>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</si>
  <si>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</si>
  <si>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</si>
  <si>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</si>
  <si>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</si>
  <si>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</si>
  <si>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</si>
  <si>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</si>
  <si>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</si>
  <si>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</si>
  <si>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</si>
  <si>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</si>
  <si>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</si>
  <si>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</si>
  <si>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</si>
  <si>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</si>
  <si>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</si>
  <si>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</si>
  <si>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</si>
  <si>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</si>
  <si>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</si>
  <si>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</si>
  <si>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</si>
  <si>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</si>
  <si>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</si>
  <si>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</si>
  <si>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</si>
  <si>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</si>
  <si>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</si>
  <si>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</si>
  <si>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</si>
  <si>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</si>
  <si>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</si>
  <si>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</si>
  <si>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</si>
  <si>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</si>
  <si>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</si>
  <si>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</si>
  <si>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</si>
  <si>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</si>
  <si>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</si>
  <si>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</si>
  <si>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</si>
  <si>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</si>
  <si>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</si>
  <si>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</si>
  <si>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</si>
  <si>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</si>
  <si>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</si>
  <si>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</si>
  <si>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</si>
  <si>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</si>
  <si>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</si>
  <si>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</si>
  <si>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</si>
  <si>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</si>
  <si>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</si>
  <si>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</si>
  <si>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</si>
  <si>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</si>
  <si>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</si>
  <si>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</si>
  <si>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</si>
  <si>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</si>
  <si>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</si>
  <si>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</si>
  <si>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</si>
  <si>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</si>
  <si>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</si>
  <si>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</si>
  <si>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</si>
  <si>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</si>
  <si>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</si>
  <si>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</si>
  <si>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</si>
  <si>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</si>
  <si>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</si>
  <si>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</si>
  <si>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</si>
  <si>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</si>
  <si>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</si>
  <si>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</si>
  <si>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</si>
  <si>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</si>
  <si>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</si>
  <si>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</si>
  <si>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</si>
  <si>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</si>
  <si>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</si>
  <si>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</si>
  <si>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</si>
  <si>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</si>
  <si>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</si>
  <si>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</si>
  <si>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</si>
  <si>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</si>
  <si>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</si>
  <si>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</si>
  <si>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</si>
  <si>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</si>
  <si>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</si>
  <si>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</si>
  <si>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</si>
  <si>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</si>
  <si>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</si>
  <si>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</si>
  <si>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</si>
  <si>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</si>
  <si>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</si>
  <si>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</si>
  <si>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</si>
  <si>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</si>
  <si>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</si>
  <si>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</si>
  <si>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</si>
  <si>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</si>
  <si>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</si>
  <si>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</si>
  <si>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</si>
  <si>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</si>
  <si>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</si>
  <si>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</si>
  <si>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</si>
  <si>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</si>
  <si>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</si>
  <si>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</si>
  <si>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</si>
  <si>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</si>
  <si>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</si>
  <si>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</si>
  <si>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</si>
  <si>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</si>
  <si>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</si>
  <si>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</si>
  <si>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</si>
  <si>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</si>
  <si>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</si>
  <si>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</si>
  <si>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</si>
  <si>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</si>
  <si>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</si>
  <si>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</si>
  <si>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</si>
  <si>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</si>
  <si>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</si>
  <si>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</si>
  <si>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</si>
  <si>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</si>
  <si>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</si>
  <si>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</si>
  <si>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</si>
  <si>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</si>
  <si>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</si>
  <si>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</si>
  <si>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</si>
  <si>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</si>
  <si>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</si>
  <si>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</si>
  <si>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</si>
  <si>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</si>
  <si>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</si>
  <si>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</si>
  <si>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</si>
  <si>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</si>
  <si>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</si>
  <si>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</si>
  <si>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</si>
  <si>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</si>
  <si>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</si>
  <si>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</si>
  <si>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</si>
  <si>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</si>
  <si>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</si>
  <si>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</si>
  <si>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</si>
  <si>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</si>
  <si>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</si>
  <si>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</si>
  <si>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</si>
  <si>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</si>
  <si>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</si>
  <si>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</si>
  <si>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</si>
  <si>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</si>
  <si>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</si>
  <si>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</si>
  <si>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</si>
  <si>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</si>
  <si>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</si>
  <si>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</si>
  <si>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</si>
  <si>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</si>
  <si>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</si>
  <si>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</si>
  <si>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</si>
  <si>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</si>
  <si>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</si>
  <si>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</si>
  <si>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</si>
  <si>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</si>
  <si>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</si>
  <si>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</si>
  <si>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</si>
  <si>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</si>
  <si>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</si>
  <si>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</si>
  <si>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</si>
  <si>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</si>
  <si>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</si>
  <si>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</si>
  <si>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</si>
  <si>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</si>
  <si>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</si>
  <si>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</si>
  <si>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</si>
  <si>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</si>
  <si>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</si>
  <si>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</si>
  <si>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</si>
  <si>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</si>
  <si>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</si>
  <si>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</si>
  <si>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</si>
  <si>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</si>
  <si>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</si>
  <si>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</si>
  <si>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</si>
  <si>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</si>
  <si>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</si>
  <si>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</si>
  <si>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</si>
  <si>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</si>
  <si>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</si>
  <si>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</si>
  <si>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</si>
  <si>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</si>
  <si>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</si>
  <si>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</si>
  <si>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</si>
  <si>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</si>
  <si>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</si>
  <si>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</si>
  <si>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</si>
  <si>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</si>
  <si>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</si>
  <si>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</si>
  <si>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</si>
  <si>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</si>
  <si>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</si>
  <si>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</si>
  <si>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</si>
  <si>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</si>
  <si>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</si>
  <si>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</si>
  <si>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</si>
  <si>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</si>
  <si>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</si>
  <si>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</si>
  <si>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</si>
  <si>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</si>
  <si>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</si>
  <si>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</si>
  <si>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</si>
  <si>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</si>
  <si>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</si>
  <si>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</si>
  <si>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</si>
  <si>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</si>
  <si>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</si>
  <si>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</si>
  <si>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</si>
  <si>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</si>
  <si>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</si>
  <si>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</si>
  <si>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</si>
  <si>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</si>
  <si>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</si>
  <si>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</si>
  <si>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</si>
  <si>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</si>
  <si>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</si>
  <si>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</si>
  <si>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</si>
  <si>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</si>
  <si>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</si>
  <si>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</si>
  <si>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</si>
  <si>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</si>
  <si>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</si>
  <si>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</si>
  <si>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</si>
  <si>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</si>
  <si>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</si>
  <si>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</si>
  <si>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</si>
  <si>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</si>
  <si>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</si>
  <si>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</si>
  <si>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</si>
  <si>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</si>
  <si>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</si>
  <si>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</si>
  <si>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</si>
  <si>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</si>
  <si>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</si>
  <si>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</si>
  <si>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</si>
  <si>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</si>
  <si>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</si>
  <si>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</si>
  <si>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</si>
  <si>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</si>
  <si>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</si>
  <si>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</si>
  <si>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</si>
  <si>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</si>
  <si>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</si>
  <si>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</si>
  <si>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</si>
  <si>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</si>
  <si>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</si>
  <si>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</si>
  <si>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</si>
  <si>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</si>
  <si>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</si>
  <si>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</si>
  <si>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</si>
  <si>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</si>
  <si>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</si>
  <si>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</si>
  <si>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</si>
  <si>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</si>
  <si>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</si>
  <si>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</si>
  <si>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</si>
  <si>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</si>
  <si>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</si>
  <si>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</si>
  <si>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</si>
  <si>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</si>
  <si>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</si>
  <si>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</si>
  <si>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</si>
  <si>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</si>
  <si>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</si>
  <si>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</si>
  <si>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</si>
  <si>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</si>
  <si>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</si>
  <si>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</si>
  <si>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</si>
  <si>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</si>
  <si>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</si>
  <si>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</si>
  <si>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</si>
  <si>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</si>
  <si>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</si>
  <si>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</si>
  <si>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</si>
  <si>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</si>
  <si>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</si>
  <si>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</si>
  <si>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</si>
  <si>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</si>
  <si>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</si>
  <si>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</si>
  <si>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</si>
  <si>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</si>
  <si>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</si>
  <si>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</si>
  <si>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</si>
  <si>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</si>
  <si>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</si>
  <si>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</si>
  <si>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</si>
  <si>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</si>
  <si>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</si>
  <si>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</si>
  <si>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</si>
  <si>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</si>
  <si>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</si>
  <si>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</si>
  <si>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</si>
  <si>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</si>
  <si>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</si>
  <si>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</si>
  <si>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</si>
  <si>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</si>
  <si>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</si>
  <si>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</si>
  <si>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</si>
  <si>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</si>
  <si>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</si>
  <si>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</si>
  <si>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</si>
  <si>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</si>
  <si>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</si>
  <si>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</si>
  <si>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</si>
  <si>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</si>
  <si>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</si>
  <si>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</si>
  <si>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</si>
  <si>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</si>
  <si>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</si>
  <si>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</si>
  <si>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</si>
  <si>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</si>
  <si>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</si>
  <si>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</si>
  <si>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</si>
  <si>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</si>
  <si>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</si>
  <si>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</si>
  <si>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</si>
  <si>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</si>
  <si>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</si>
  <si>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</si>
  <si>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</si>
  <si>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</si>
  <si>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</si>
  <si>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</si>
  <si>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</si>
  <si>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</si>
  <si>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</si>
  <si>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</si>
  <si>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</si>
  <si>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</si>
  <si>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</si>
  <si>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</si>
  <si>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</si>
  <si>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</si>
  <si>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</si>
  <si>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</si>
  <si>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</si>
  <si>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</si>
  <si>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</si>
  <si>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</si>
  <si>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</si>
  <si>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</si>
  <si>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</si>
  <si>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</si>
  <si>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</si>
  <si>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</si>
  <si>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</si>
  <si>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</si>
  <si>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</si>
  <si>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</si>
  <si>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</si>
  <si>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</si>
  <si>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</si>
  <si>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</si>
  <si>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</si>
  <si>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</si>
  <si>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</si>
  <si>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</si>
  <si>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</si>
  <si>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</si>
  <si>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</si>
  <si>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</si>
  <si>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</si>
  <si>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</si>
  <si>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</si>
  <si>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</si>
  <si>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</si>
  <si>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</si>
  <si>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</si>
  <si>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</si>
  <si>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</si>
  <si>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</si>
  <si>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</si>
  <si>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</si>
  <si>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</si>
  <si>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</si>
  <si>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</si>
  <si>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</si>
  <si>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</si>
  <si>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</si>
  <si>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</si>
  <si>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</si>
  <si>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</si>
  <si>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</si>
  <si>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</si>
  <si>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</si>
  <si>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</si>
  <si>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</si>
  <si>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</si>
  <si>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</si>
  <si>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</si>
  <si>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</si>
  <si>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</si>
  <si>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</si>
  <si>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</si>
  <si>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</si>
  <si>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</si>
  <si>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</si>
  <si>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</si>
  <si>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</si>
  <si>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</si>
  <si>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</si>
  <si>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</si>
  <si>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</si>
  <si>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</si>
  <si>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</si>
  <si>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</si>
  <si>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</si>
  <si>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</si>
  <si>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</si>
  <si>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</si>
  <si>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</si>
  <si>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</si>
  <si>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</si>
  <si>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</si>
  <si>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</si>
  <si>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</si>
  <si>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</si>
  <si>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</si>
  <si>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</si>
  <si>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</si>
  <si>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</si>
  <si>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</si>
  <si>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</si>
  <si>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</si>
  <si>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</si>
  <si>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</si>
  <si>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</si>
  <si>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</si>
  <si>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</si>
  <si>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</si>
  <si>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</si>
  <si>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</si>
  <si>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</si>
  <si>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</si>
  <si>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</si>
  <si>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</si>
  <si>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</si>
  <si>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</si>
  <si>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</si>
  <si>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</si>
  <si>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</si>
  <si>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</si>
  <si>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</si>
  <si>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</si>
  <si>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</si>
  <si>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</si>
  <si>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</si>
  <si>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</si>
  <si>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</si>
  <si>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</si>
  <si>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</si>
  <si>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</si>
  <si>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</si>
  <si>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</si>
  <si>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</si>
  <si>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</si>
  <si>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</si>
  <si>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</si>
  <si>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</si>
  <si>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</si>
  <si>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</si>
  <si>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</si>
  <si>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</si>
  <si>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</si>
  <si>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</si>
  <si>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</si>
  <si>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</si>
  <si>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</si>
  <si>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</si>
  <si>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</si>
  <si>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</si>
  <si>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</si>
  <si>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</si>
  <si>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</si>
  <si>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</si>
  <si>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</si>
  <si>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</si>
  <si>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</si>
  <si>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</si>
  <si>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</si>
  <si>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</si>
  <si>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</si>
  <si>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</si>
  <si>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</si>
  <si>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</si>
  <si>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</si>
  <si>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</si>
  <si>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</si>
  <si>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</si>
  <si>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</si>
  <si>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</si>
  <si>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</si>
  <si>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</si>
  <si>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</si>
  <si>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</si>
  <si>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</si>
  <si>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</si>
  <si>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</si>
  <si>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</si>
  <si>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</si>
  <si>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</si>
  <si>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</si>
  <si>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</si>
  <si>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</si>
  <si>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</si>
  <si>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</si>
  <si>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</si>
  <si>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</si>
  <si>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</si>
  <si>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</si>
  <si>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</si>
  <si>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</si>
  <si>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</si>
  <si>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</si>
  <si>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</si>
  <si>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</si>
  <si>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</si>
  <si>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</si>
  <si>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</si>
  <si>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</si>
  <si>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</si>
  <si>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</si>
  <si>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</si>
  <si>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</si>
  <si>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</si>
  <si>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</si>
  <si>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</si>
  <si>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</si>
  <si>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</si>
  <si>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</si>
  <si>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</si>
  <si>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</si>
  <si>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</si>
  <si>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</si>
  <si>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</si>
  <si>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</si>
  <si>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</si>
  <si>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</si>
  <si>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</si>
  <si>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</si>
  <si>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</si>
  <si>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</si>
  <si>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</si>
  <si>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</si>
  <si>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</si>
  <si>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</si>
  <si>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</si>
  <si>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</si>
  <si>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</si>
  <si>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</si>
  <si>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</si>
  <si>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</si>
  <si>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</si>
  <si>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</si>
  <si>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</si>
  <si>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</si>
  <si>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</si>
  <si>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</si>
  <si>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</si>
  <si>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</si>
  <si>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</si>
  <si>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</si>
  <si>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</si>
  <si>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</si>
  <si>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</si>
  <si>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</si>
  <si>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</si>
  <si>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</si>
  <si>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</si>
  <si>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</si>
  <si>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</si>
  <si>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</si>
  <si>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</si>
  <si>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</si>
  <si>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</si>
  <si>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</si>
  <si>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</si>
  <si>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</si>
  <si>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</si>
  <si>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</si>
  <si>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</si>
  <si>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</si>
  <si>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</si>
  <si>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</si>
  <si>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</si>
  <si>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</si>
  <si>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</si>
  <si>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</si>
  <si>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</si>
  <si>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</si>
  <si>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</si>
  <si>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</si>
  <si>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</si>
  <si>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</si>
  <si>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</si>
  <si>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</si>
  <si>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</si>
  <si>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</si>
  <si>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</si>
  <si>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</si>
  <si>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</si>
  <si>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</si>
  <si>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</si>
  <si>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</si>
  <si>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</si>
  <si>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</si>
  <si>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</si>
  <si>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</si>
  <si>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</si>
  <si>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</si>
  <si>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</si>
  <si>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</si>
  <si>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</si>
  <si>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</si>
  <si>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</si>
  <si>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</si>
  <si>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</si>
  <si>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</si>
  <si>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</si>
  <si>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</si>
  <si>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</si>
  <si>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</si>
  <si>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</si>
  <si>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</si>
  <si>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</si>
  <si>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</si>
  <si>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</si>
  <si>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</si>
  <si>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</si>
  <si>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</si>
  <si>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</si>
  <si>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</si>
  <si>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</si>
  <si>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</si>
  <si>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</si>
  <si>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</si>
  <si>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</si>
  <si>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</si>
  <si>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</si>
  <si>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</si>
  <si>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</si>
  <si>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</si>
  <si>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</si>
  <si>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</si>
  <si>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</si>
  <si>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</si>
  <si>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</si>
  <si>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</si>
  <si>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</si>
  <si>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</si>
  <si>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</si>
  <si>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</si>
  <si>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</si>
  <si>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</si>
  <si>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</si>
  <si>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</si>
  <si>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</si>
  <si>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</si>
  <si>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</si>
  <si>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</si>
  <si>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</si>
  <si>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</si>
  <si>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</si>
  <si>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</si>
  <si>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</si>
  <si>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</si>
  <si>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</si>
  <si>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</si>
  <si>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</si>
  <si>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</si>
  <si>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</si>
  <si>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</si>
  <si>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</si>
  <si>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</si>
  <si>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</si>
  <si>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</si>
  <si>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</si>
  <si>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</si>
  <si>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</si>
  <si>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</si>
  <si>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</si>
  <si>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</si>
  <si>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</si>
  <si>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</si>
  <si>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</si>
  <si>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</si>
  <si>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</si>
  <si>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</si>
  <si>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</si>
  <si>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</si>
  <si>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</si>
  <si>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</si>
  <si>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</si>
  <si>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</si>
  <si>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</si>
  <si>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</si>
  <si>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</si>
  <si>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</si>
  <si>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</si>
  <si>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</si>
  <si>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</si>
  <si>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</si>
  <si>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</si>
  <si>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</si>
  <si>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</si>
  <si>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</si>
  <si>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</si>
  <si>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</si>
  <si>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</si>
  <si>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</si>
  <si>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</si>
  <si>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</si>
  <si>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</si>
  <si>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</si>
  <si>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</si>
  <si>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</si>
  <si>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</si>
  <si>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</si>
  <si>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</si>
  <si>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</si>
  <si>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</si>
  <si>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</si>
  <si>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</si>
  <si>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</si>
  <si>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</si>
  <si>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</si>
  <si>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</si>
  <si>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</si>
  <si>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</si>
  <si>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</si>
  <si>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</si>
  <si>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</si>
  <si>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</si>
  <si>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</si>
  <si>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</si>
  <si>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</si>
  <si>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</si>
  <si>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</si>
  <si>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</si>
  <si>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</si>
  <si>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</si>
  <si>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</si>
  <si>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</si>
  <si>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</si>
  <si>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</si>
  <si>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</si>
  <si>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</si>
  <si>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</si>
  <si>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</si>
  <si>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</si>
  <si>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</si>
  <si>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</si>
  <si>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</si>
  <si>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</si>
  <si>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</si>
  <si>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</si>
  <si>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</si>
  <si>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</si>
  <si>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</si>
  <si>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</si>
  <si>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</si>
  <si>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</si>
  <si>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</si>
  <si>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</si>
  <si>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</si>
  <si>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</si>
  <si>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</si>
  <si>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</si>
  <si>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</si>
  <si>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</si>
  <si>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</si>
  <si>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</si>
  <si>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</si>
  <si>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</si>
  <si>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</si>
  <si>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</si>
  <si>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</si>
  <si>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</si>
  <si>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</si>
  <si>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</si>
  <si>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</si>
  <si>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</si>
  <si>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</si>
  <si>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</si>
  <si>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</si>
  <si>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</si>
  <si>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</si>
  <si>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</si>
  <si>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</si>
  <si>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</si>
  <si>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</si>
  <si>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</si>
  <si>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</si>
  <si>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</si>
  <si>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</si>
  <si>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</si>
  <si>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</si>
  <si>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</si>
  <si>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</si>
  <si>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</si>
  <si>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</si>
  <si>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</si>
  <si>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</si>
  <si>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</si>
  <si>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</si>
  <si>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</si>
  <si>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</si>
  <si>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</si>
  <si>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</si>
  <si>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</si>
  <si>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</si>
  <si>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</si>
  <si>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</si>
  <si>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</si>
  <si>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</si>
  <si>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</si>
  <si>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</si>
  <si>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</si>
  <si>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</si>
  <si>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</si>
  <si>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</si>
  <si>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</si>
  <si>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</si>
  <si>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</si>
  <si>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</si>
  <si>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</si>
  <si>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</si>
  <si>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</si>
  <si>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</si>
  <si>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</si>
  <si>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</si>
  <si>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</si>
  <si>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</si>
  <si>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</si>
  <si>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</si>
  <si>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</si>
  <si>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</si>
  <si>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</si>
  <si>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</si>
  <si>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</si>
  <si>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</si>
  <si>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</si>
  <si>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</si>
  <si>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</si>
  <si>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</si>
  <si>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</si>
  <si>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</si>
  <si>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</si>
  <si>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</si>
  <si>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</si>
  <si>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</si>
  <si>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</si>
  <si>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</si>
  <si>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</si>
  <si>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</si>
  <si>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</si>
  <si>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</si>
  <si>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</si>
  <si>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</si>
  <si>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</si>
  <si>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</si>
  <si>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</si>
  <si>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</si>
  <si>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</si>
  <si>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</si>
  <si>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</si>
  <si>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</si>
  <si>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</si>
  <si>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</si>
  <si>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</si>
  <si>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</si>
  <si>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</si>
  <si>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</si>
  <si>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</si>
  <si>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</si>
  <si>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</si>
  <si>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</si>
  <si>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</si>
  <si>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</si>
  <si>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</si>
  <si>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</si>
  <si>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</si>
  <si>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</si>
  <si>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</si>
  <si>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</si>
  <si>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</si>
  <si>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</si>
  <si>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</si>
  <si>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</si>
  <si>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</si>
  <si>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</si>
  <si>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</si>
  <si>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</si>
  <si>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</si>
  <si>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</si>
  <si>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</si>
  <si>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</si>
  <si>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</si>
  <si>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</si>
  <si>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</si>
  <si>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</si>
  <si>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</si>
  <si>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</si>
  <si>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</si>
  <si>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</si>
  <si>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</si>
  <si>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</si>
  <si>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</si>
  <si>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</si>
  <si>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</si>
  <si>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</si>
  <si>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</si>
  <si>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</si>
  <si>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</si>
  <si>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</si>
  <si>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</si>
  <si>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</si>
  <si>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</si>
  <si>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</si>
  <si>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</si>
  <si>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</si>
  <si>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</si>
  <si>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</si>
  <si>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</si>
  <si>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</si>
  <si>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</si>
  <si>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</si>
  <si>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</si>
  <si>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</si>
  <si>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</si>
  <si>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</si>
  <si>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</si>
  <si>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</si>
  <si>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</si>
  <si>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</si>
  <si>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</si>
  <si>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</si>
  <si>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</si>
  <si>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</si>
  <si>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</si>
  <si>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</si>
  <si>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</si>
  <si>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</si>
  <si>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</si>
  <si>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</si>
  <si>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</si>
  <si>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</si>
  <si>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</si>
  <si>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</si>
  <si>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</si>
  <si>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</si>
  <si>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</si>
  <si>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</si>
  <si>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</si>
  <si>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</si>
  <si>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</si>
  <si>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</si>
  <si>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</si>
  <si>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</si>
  <si>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</si>
  <si>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</si>
  <si>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</si>
  <si>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</si>
  <si>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</si>
  <si>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</si>
  <si>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</si>
  <si>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</si>
  <si>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</si>
  <si>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</si>
  <si>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</si>
  <si>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</si>
  <si>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</si>
  <si>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</si>
  <si>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</si>
  <si>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</si>
  <si>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</si>
  <si>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</si>
  <si>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</si>
  <si>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</si>
  <si>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</si>
  <si>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</si>
  <si>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</si>
  <si>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</si>
  <si>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</si>
  <si>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</si>
  <si>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</si>
  <si>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</si>
  <si>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</si>
  <si>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</si>
  <si>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</si>
  <si>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</si>
  <si>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</si>
  <si>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</si>
  <si>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</si>
  <si>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</si>
  <si>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</si>
  <si>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</si>
  <si>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</si>
  <si>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</si>
  <si>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</si>
  <si>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</si>
  <si>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</si>
  <si>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</si>
  <si>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</si>
  <si>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</si>
  <si>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</si>
  <si>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</si>
  <si>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</si>
  <si>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</si>
  <si>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</si>
  <si>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</si>
  <si>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</si>
  <si>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</si>
  <si>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</si>
  <si>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</si>
  <si>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</si>
  <si>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</si>
  <si>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</si>
  <si>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</si>
  <si>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</si>
  <si>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</si>
  <si>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</si>
  <si>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</si>
  <si>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</si>
  <si>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</si>
  <si>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</si>
  <si>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</si>
  <si>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</si>
  <si>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</si>
  <si>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</si>
  <si>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</si>
  <si>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</si>
  <si>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</si>
  <si>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</si>
  <si>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</si>
  <si>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</si>
  <si>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</si>
  <si>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</si>
  <si>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</si>
  <si>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</si>
  <si>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</si>
  <si>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</si>
  <si>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</si>
  <si>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</si>
  <si>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</si>
  <si>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</si>
  <si>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</si>
  <si>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</si>
  <si>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</si>
  <si>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</si>
  <si>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</si>
  <si>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</si>
  <si>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</si>
  <si>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</si>
  <si>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</si>
  <si>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</si>
  <si>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</si>
  <si>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</si>
  <si>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</si>
  <si>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</si>
  <si>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</si>
  <si>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</si>
  <si>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</si>
  <si>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</si>
  <si>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</si>
  <si>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</si>
  <si>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</si>
  <si>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</si>
  <si>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</si>
  <si>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</si>
  <si>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</si>
  <si>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</si>
  <si>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</si>
  <si>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</si>
  <si>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</si>
  <si>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</si>
  <si>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</si>
  <si>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</si>
  <si>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</si>
  <si>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</si>
  <si>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</si>
  <si>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</si>
  <si>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</si>
  <si>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</si>
  <si>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</si>
  <si>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</si>
  <si>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</si>
  <si>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</si>
  <si>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</si>
  <si>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</si>
  <si>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</si>
  <si>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</si>
  <si>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</si>
  <si>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</si>
  <si>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</si>
  <si>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</si>
  <si>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</si>
  <si>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</si>
  <si>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</si>
  <si>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</si>
  <si>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</si>
  <si>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</si>
  <si>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</si>
  <si>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</si>
  <si>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</si>
  <si>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</si>
  <si>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</si>
  <si>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</si>
  <si>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</si>
  <si>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</si>
  <si>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</si>
  <si>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</si>
  <si>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</si>
  <si>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</si>
  <si>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</si>
  <si>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</si>
  <si>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</si>
  <si>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</si>
  <si>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</si>
  <si>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</si>
  <si>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</si>
  <si>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</si>
  <si>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</si>
  <si>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</si>
  <si>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</si>
  <si>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</si>
  <si>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</si>
  <si>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</si>
  <si>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</si>
  <si>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</si>
  <si>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</si>
  <si>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</si>
  <si>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</si>
  <si>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</si>
  <si>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</si>
  <si>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</si>
  <si>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</si>
  <si>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</si>
  <si>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</si>
  <si>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</si>
  <si>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</si>
  <si>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</si>
  <si>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</si>
  <si>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</si>
  <si>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</si>
  <si>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</si>
  <si>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</si>
  <si>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</si>
  <si>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</si>
  <si>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</si>
  <si>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</si>
  <si>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</si>
  <si>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</si>
  <si>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</si>
  <si>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</si>
  <si>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</si>
  <si>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</si>
  <si>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</si>
  <si>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</si>
  <si>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</si>
  <si>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</si>
  <si>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</si>
  <si>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</si>
  <si>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</si>
  <si>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</si>
  <si>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</si>
  <si>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</si>
  <si>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</si>
  <si>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</si>
  <si>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</si>
  <si>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</si>
  <si>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</si>
  <si>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</si>
  <si>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</si>
  <si>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</si>
  <si>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</si>
  <si>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</si>
  <si>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</si>
  <si>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</si>
  <si>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</si>
  <si>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</si>
  <si>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</si>
  <si>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</si>
  <si>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</si>
  <si>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</si>
  <si>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</si>
  <si>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</si>
  <si>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</si>
  <si>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</si>
  <si>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</si>
  <si>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</si>
  <si>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</si>
  <si>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</si>
  <si>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</si>
  <si>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</si>
  <si>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</si>
  <si>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</si>
  <si>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</si>
  <si>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</si>
  <si>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</si>
  <si>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</si>
  <si>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</si>
  <si>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</si>
  <si>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</si>
  <si>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</si>
  <si>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</si>
  <si>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</si>
  <si>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</si>
  <si>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</si>
  <si>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</si>
  <si>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</si>
  <si>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</si>
  <si>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</si>
  <si>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</si>
  <si>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</si>
  <si>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</si>
  <si>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</si>
  <si>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</si>
  <si>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</si>
  <si>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</si>
  <si>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</si>
  <si>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</si>
  <si>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</si>
  <si>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</si>
  <si>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</si>
  <si>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</si>
  <si>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</si>
  <si>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</si>
  <si>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</si>
  <si>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</si>
  <si>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</si>
  <si>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</si>
  <si>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</si>
  <si>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</si>
  <si>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</si>
  <si>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</si>
  <si>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</si>
  <si>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</si>
  <si>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</si>
  <si>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</si>
  <si>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</si>
  <si>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</si>
  <si>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</si>
  <si>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</si>
  <si>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</si>
  <si>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</si>
  <si>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</si>
  <si>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</si>
  <si>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</si>
  <si>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</si>
  <si>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</si>
  <si>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</si>
  <si>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</si>
  <si>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</si>
  <si>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</si>
  <si>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</si>
  <si>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</si>
  <si>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</si>
  <si>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</si>
  <si>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</si>
  <si>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</si>
  <si>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</si>
  <si>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</si>
  <si>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</si>
  <si>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</si>
  <si>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</si>
  <si>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</si>
  <si>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</si>
  <si>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</si>
  <si>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</si>
  <si>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</si>
  <si>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</si>
  <si>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</si>
  <si>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</si>
  <si>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</si>
  <si>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</si>
  <si>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</si>
  <si>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</si>
  <si>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</si>
  <si>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</si>
  <si>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</si>
  <si>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</si>
  <si>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</si>
  <si>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</si>
  <si>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</si>
  <si>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</si>
  <si>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</si>
  <si>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</si>
  <si>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</si>
  <si>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</si>
  <si>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</si>
  <si>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</si>
  <si>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</si>
  <si>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</si>
  <si>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</si>
  <si>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</si>
  <si>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</si>
  <si>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</si>
  <si>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</si>
  <si>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</si>
  <si>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</si>
  <si>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</si>
  <si>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</si>
  <si>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</si>
  <si>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</si>
  <si>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</si>
  <si>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</si>
  <si>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</si>
  <si>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</si>
  <si>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</si>
  <si>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</si>
  <si>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</si>
  <si>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</si>
  <si>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</si>
  <si>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</si>
  <si>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</si>
  <si>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</si>
  <si>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</si>
  <si>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</si>
  <si>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</si>
  <si>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</si>
  <si>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</si>
  <si>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</si>
  <si>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</si>
  <si>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</si>
  <si>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</si>
  <si>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</si>
  <si>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</si>
  <si>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</si>
  <si>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</si>
  <si>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</si>
  <si>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</si>
  <si>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</si>
  <si>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</si>
  <si>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</si>
  <si>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</si>
  <si>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</si>
  <si>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</si>
  <si>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</si>
  <si>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</si>
  <si>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</si>
  <si>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</si>
  <si>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</si>
  <si>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</si>
  <si>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</si>
  <si>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</si>
  <si>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</si>
  <si>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</si>
  <si>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</si>
  <si>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</si>
  <si>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</si>
  <si>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</si>
  <si>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</si>
  <si>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</si>
  <si>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</si>
  <si>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</si>
  <si>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</si>
  <si>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</si>
  <si>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</si>
  <si>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</si>
  <si>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</si>
  <si>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</si>
  <si>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</si>
  <si>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</si>
  <si>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</si>
  <si>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</si>
  <si>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</si>
  <si>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</si>
  <si>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</si>
  <si>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</si>
  <si>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</si>
  <si>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</si>
  <si>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</si>
  <si>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</si>
  <si>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</si>
  <si>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</si>
  <si>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</si>
  <si>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</si>
  <si>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</si>
  <si>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</si>
  <si>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</si>
  <si>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</si>
  <si>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</si>
  <si>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</si>
  <si>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</si>
  <si>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</si>
  <si>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</si>
  <si>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</si>
  <si>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</si>
  <si>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</si>
  <si>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</si>
  <si>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</si>
  <si>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</si>
  <si>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</si>
  <si>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</si>
  <si>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</si>
  <si>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</si>
  <si>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</si>
  <si>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</si>
  <si>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</si>
  <si>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</si>
  <si>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</si>
  <si>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</si>
  <si>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</si>
  <si>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</si>
  <si>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</si>
  <si>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</si>
  <si>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</si>
  <si>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</si>
  <si>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</si>
  <si>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</si>
  <si>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</si>
  <si>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</si>
  <si>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</si>
  <si>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</si>
  <si>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</si>
  <si>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</si>
  <si>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</si>
  <si>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</si>
  <si>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</si>
  <si>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</si>
  <si>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</si>
  <si>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</si>
  <si>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</si>
  <si>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</si>
  <si>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</si>
  <si>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</si>
  <si>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</si>
  <si>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</si>
  <si>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</si>
  <si>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</si>
  <si>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</si>
  <si>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</si>
  <si>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</si>
  <si>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</si>
  <si>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</si>
  <si>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</si>
  <si>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</si>
  <si>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</si>
  <si>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</si>
  <si>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</si>
  <si>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</si>
  <si>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</si>
  <si>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</si>
  <si>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</si>
  <si>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</si>
  <si>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</si>
  <si>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</si>
  <si>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</si>
  <si>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</si>
  <si>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</si>
  <si>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</si>
  <si>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</si>
  <si>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</si>
  <si>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</si>
  <si>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</si>
  <si>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</si>
  <si>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</si>
  <si>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</si>
  <si>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</si>
  <si>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</si>
  <si>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</si>
  <si>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</si>
  <si>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</si>
  <si>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</si>
  <si>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</si>
  <si>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</si>
  <si>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</si>
  <si>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</si>
  <si>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</si>
  <si>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</si>
  <si>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</si>
  <si>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</si>
  <si>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</si>
  <si>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</si>
  <si>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</si>
  <si>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</si>
  <si>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</si>
  <si>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</si>
  <si>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</si>
  <si>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</si>
  <si>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</si>
  <si>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</si>
  <si>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</si>
  <si>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</si>
  <si>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</si>
  <si>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</si>
  <si>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</si>
  <si>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</si>
  <si>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</si>
  <si>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</si>
  <si>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</si>
  <si>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</si>
  <si>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</si>
  <si>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</si>
  <si>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</si>
  <si>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</si>
  <si>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</si>
  <si>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</si>
  <si>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</si>
  <si>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</si>
  <si>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</si>
  <si>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</si>
  <si>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</si>
  <si>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</si>
  <si>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</si>
  <si>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</si>
  <si>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</si>
  <si>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</si>
  <si>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</si>
  <si>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</si>
  <si>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</si>
  <si>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</si>
  <si>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</si>
  <si>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</si>
  <si>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</si>
  <si>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</si>
  <si>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</si>
  <si>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</si>
  <si>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</si>
  <si>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</si>
  <si>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</si>
  <si>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</si>
  <si>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</si>
  <si>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</si>
  <si>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</si>
  <si>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</si>
  <si>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</si>
  <si>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</si>
  <si>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</si>
  <si>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</si>
  <si>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</si>
  <si>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</si>
  <si>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</si>
  <si>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</si>
  <si>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</si>
  <si>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</si>
  <si>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</si>
  <si>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</si>
  <si>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</si>
  <si>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</si>
  <si>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</si>
  <si>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</si>
  <si>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</si>
  <si>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</si>
  <si>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</si>
  <si>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</si>
  <si>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</si>
  <si>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</si>
  <si>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</si>
  <si>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</si>
  <si>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</si>
  <si>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</si>
  <si>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</si>
  <si>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</si>
  <si>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</si>
  <si>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</si>
  <si>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</si>
  <si>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</si>
  <si>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</si>
  <si>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</si>
  <si>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</si>
  <si>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</si>
  <si>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</si>
  <si>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</si>
  <si>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</si>
  <si>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</si>
  <si>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</si>
  <si>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</si>
  <si>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</si>
  <si>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</si>
  <si>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</si>
  <si>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</si>
  <si>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</si>
  <si>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</si>
  <si>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</si>
  <si>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</si>
  <si>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</si>
  <si>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</si>
  <si>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</si>
  <si>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</si>
  <si>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</si>
  <si>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</si>
  <si>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</si>
  <si>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</si>
  <si>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</si>
  <si>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</si>
  <si>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</si>
  <si>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</si>
  <si>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</si>
  <si>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</si>
  <si>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</si>
  <si>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</si>
  <si>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</si>
  <si>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</si>
  <si>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</si>
  <si>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</si>
  <si>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</si>
  <si>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</si>
  <si>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</si>
  <si>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</si>
  <si>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</si>
  <si>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</si>
  <si>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</si>
  <si>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</si>
  <si>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</si>
  <si>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</si>
  <si>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</si>
  <si>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</si>
  <si>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</si>
  <si>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</si>
  <si>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</si>
  <si>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</si>
  <si>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</si>
  <si>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</si>
  <si>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</si>
  <si>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</si>
  <si>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</si>
  <si>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</si>
  <si>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</si>
  <si>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</si>
  <si>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</si>
  <si>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</si>
  <si>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</si>
  <si>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</si>
  <si>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</si>
  <si>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</si>
  <si>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</si>
  <si>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</si>
  <si>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</si>
  <si>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</si>
  <si>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</si>
  <si>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</si>
  <si>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</si>
  <si>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</si>
  <si>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</si>
  <si>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</si>
  <si>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</si>
  <si>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</si>
  <si>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</si>
  <si>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</si>
  <si>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</si>
  <si>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</si>
  <si>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</si>
  <si>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</si>
  <si>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</si>
  <si>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</si>
  <si>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</si>
  <si>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</si>
  <si>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</si>
  <si>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</si>
  <si>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</si>
  <si>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</si>
  <si>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</si>
  <si>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</si>
  <si>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</si>
  <si>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</si>
  <si>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</si>
  <si>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</si>
  <si>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</si>
  <si>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</si>
  <si>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</si>
  <si>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</si>
  <si>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</si>
  <si>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</si>
  <si>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</si>
  <si>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</si>
  <si>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</si>
  <si>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</si>
  <si>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</si>
  <si>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</si>
  <si>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</si>
  <si>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</si>
  <si>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</si>
  <si>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</si>
  <si>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</si>
  <si>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</si>
  <si>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</si>
  <si>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</si>
  <si>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</si>
  <si>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</si>
  <si>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</si>
  <si>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</si>
  <si>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</si>
  <si>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</si>
  <si>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</si>
  <si>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</si>
  <si>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</si>
  <si>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</si>
  <si>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</si>
  <si>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</si>
  <si>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</si>
  <si>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</si>
  <si>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</si>
  <si>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</si>
  <si>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</si>
  <si>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</si>
  <si>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</si>
  <si>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</si>
  <si>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</si>
  <si>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</si>
  <si>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</si>
  <si>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</si>
  <si>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</si>
  <si>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</si>
  <si>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</si>
  <si>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</si>
  <si>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</si>
  <si>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</si>
  <si>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</si>
  <si>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</si>
  <si>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</si>
  <si>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</si>
  <si>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</si>
  <si>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</si>
  <si>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</si>
  <si>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</si>
  <si>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</si>
  <si>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</si>
  <si>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</si>
  <si>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</si>
  <si>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</si>
  <si>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</si>
  <si>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</si>
  <si>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</si>
  <si>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</si>
  <si>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</si>
  <si>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</si>
  <si>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</si>
  <si>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</si>
  <si>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</si>
  <si>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</si>
  <si>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</si>
  <si>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</si>
  <si>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</si>
  <si>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</si>
  <si>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</si>
  <si>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</si>
  <si>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</si>
  <si>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</si>
  <si>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</si>
  <si>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</si>
  <si>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</si>
  <si>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</si>
  <si>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</si>
  <si>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</si>
  <si>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</si>
  <si>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</si>
  <si>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</si>
  <si>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</si>
  <si>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</si>
  <si>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</si>
  <si>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</si>
  <si>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</si>
  <si>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</si>
  <si>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</si>
  <si>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</si>
  <si>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</si>
  <si>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</si>
  <si>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</si>
  <si>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</si>
  <si>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</si>
  <si>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</si>
  <si>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</si>
  <si>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</si>
  <si>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</si>
  <si>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</si>
  <si>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</si>
  <si>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</si>
  <si>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</si>
  <si>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</si>
  <si>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</si>
  <si>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</si>
  <si>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</si>
  <si>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</si>
  <si>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</si>
  <si>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</si>
  <si>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</si>
  <si>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</si>
  <si>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</si>
  <si>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</si>
  <si>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</si>
  <si>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</si>
  <si>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</si>
  <si>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</si>
  <si>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</si>
  <si>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</si>
  <si>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</si>
  <si>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</si>
  <si>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</si>
  <si>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</si>
  <si>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</si>
  <si>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</si>
  <si>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</si>
  <si>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</si>
  <si>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</si>
  <si>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</si>
  <si>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</si>
  <si>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</si>
  <si>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</si>
  <si>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</si>
  <si>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</si>
  <si>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</si>
  <si>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</si>
  <si>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</si>
  <si>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</si>
  <si>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</si>
  <si>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</si>
  <si>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</si>
  <si>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</si>
  <si>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</si>
  <si>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</si>
  <si>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</si>
  <si>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</si>
  <si>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</si>
  <si>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</si>
  <si>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</si>
  <si>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</si>
  <si>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</si>
  <si>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</si>
  <si>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</si>
  <si>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</si>
  <si>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</si>
  <si>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</si>
  <si>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</si>
  <si>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</si>
  <si>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</si>
  <si>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</si>
  <si>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</si>
  <si>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</si>
  <si>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</si>
  <si>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</si>
  <si>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</si>
  <si>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</si>
  <si>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</si>
  <si>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</si>
  <si>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</si>
  <si>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</si>
  <si>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</si>
  <si>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</si>
  <si>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</si>
  <si>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</si>
  <si>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</si>
  <si>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</si>
  <si>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</si>
  <si>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</si>
  <si>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</si>
  <si>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</si>
  <si>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</si>
  <si>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</si>
  <si>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</si>
  <si>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</si>
  <si>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</si>
  <si>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</si>
  <si>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</si>
  <si>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</si>
  <si>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</si>
  <si>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</si>
  <si>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</si>
  <si>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</si>
  <si>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</si>
  <si>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</si>
  <si>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</si>
  <si>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</si>
  <si>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</si>
  <si>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</si>
  <si>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</si>
  <si>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</si>
  <si>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</si>
  <si>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</si>
  <si>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</si>
  <si>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</si>
  <si>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</si>
  <si>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</si>
  <si>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</si>
  <si>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</si>
  <si>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</si>
  <si>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</si>
  <si>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</si>
  <si>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</si>
  <si>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</si>
  <si>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</si>
  <si>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</si>
  <si>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</si>
  <si>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</si>
  <si>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</si>
  <si>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</si>
  <si>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</si>
  <si>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</si>
  <si>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</si>
  <si>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</si>
  <si>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</si>
  <si>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</si>
  <si>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</si>
  <si>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</si>
  <si>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</si>
  <si>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</si>
  <si>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</si>
  <si>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</si>
  <si>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</si>
  <si>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</si>
  <si>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</si>
  <si>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</si>
  <si>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</si>
  <si>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</si>
  <si>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</si>
  <si>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</si>
  <si>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</si>
  <si>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</si>
  <si>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</si>
  <si>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</si>
  <si>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</si>
  <si>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</si>
  <si>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</si>
  <si>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</si>
  <si>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</si>
  <si>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</si>
  <si>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</si>
  <si>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</si>
  <si>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</si>
  <si>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</si>
  <si>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</si>
  <si>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</si>
  <si>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</si>
  <si>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</si>
  <si>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</si>
  <si>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</si>
  <si>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</si>
  <si>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</si>
  <si>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</si>
  <si>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</si>
  <si>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</si>
  <si>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</si>
  <si>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</si>
  <si>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</si>
  <si>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</si>
  <si>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</si>
  <si>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</si>
  <si>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</si>
  <si>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</si>
  <si>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</si>
  <si>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</si>
  <si>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</si>
  <si>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</si>
  <si>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</si>
  <si>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</si>
  <si>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</si>
  <si>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</si>
  <si>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</si>
  <si>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</si>
  <si>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</si>
  <si>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</si>
  <si>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</si>
  <si>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</si>
  <si>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</si>
  <si>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</si>
  <si>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</si>
  <si>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</si>
  <si>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</si>
  <si>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</si>
  <si>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</si>
  <si>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</si>
  <si>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</si>
  <si>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</si>
  <si>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</si>
  <si>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</si>
  <si>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</si>
  <si>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</si>
  <si>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</si>
  <si>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</si>
  <si>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</si>
  <si>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</si>
  <si>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</si>
  <si>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</si>
  <si>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</si>
  <si>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</si>
  <si>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</si>
  <si>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</si>
  <si>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</si>
  <si>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</si>
  <si>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</si>
  <si>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</si>
  <si>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</si>
  <si>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</si>
  <si>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</si>
  <si>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</si>
  <si>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</si>
  <si>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</si>
  <si>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</si>
  <si>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</si>
  <si>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</si>
  <si>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</si>
  <si>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</si>
  <si>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</si>
  <si>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</si>
  <si>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</si>
  <si>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</si>
  <si>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</si>
  <si>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</si>
  <si>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</si>
  <si>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</si>
  <si>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</si>
  <si>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</si>
  <si>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</si>
  <si>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</si>
  <si>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</si>
  <si>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</si>
  <si>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</si>
  <si>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</si>
  <si>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</si>
  <si>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</si>
  <si>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</si>
  <si>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</si>
  <si>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</si>
  <si>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</si>
  <si>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</si>
  <si>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</si>
  <si>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</si>
  <si>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</si>
  <si>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</si>
  <si>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</si>
  <si>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</si>
  <si>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</si>
  <si>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</si>
  <si>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</si>
  <si>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</si>
  <si>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</si>
  <si>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</si>
  <si>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</si>
  <si>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</si>
  <si>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</si>
  <si>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</si>
  <si>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</si>
  <si>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</si>
  <si>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</si>
  <si>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</si>
  <si>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</si>
  <si>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</si>
  <si>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</si>
  <si>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</si>
  <si>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</si>
  <si>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</si>
  <si>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</si>
  <si>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</si>
  <si>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</si>
  <si>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</si>
  <si>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</si>
  <si>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</si>
  <si>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</si>
  <si>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</si>
  <si>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</si>
  <si>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</si>
  <si>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</si>
  <si>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</si>
  <si>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</si>
  <si>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</si>
  <si>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</si>
  <si>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</si>
  <si>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</si>
  <si>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</si>
  <si>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</si>
  <si>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</si>
  <si>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</si>
  <si>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</si>
  <si>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</si>
  <si>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</si>
  <si>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</si>
  <si>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</si>
  <si>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</si>
  <si>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</si>
  <si>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</si>
  <si>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</si>
  <si>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</si>
  <si>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</si>
  <si>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</si>
  <si>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</si>
  <si>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</si>
  <si>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</si>
  <si>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</si>
  <si>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</si>
  <si>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</si>
  <si>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</si>
  <si>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</si>
  <si>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</si>
  <si>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</si>
  <si>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</si>
  <si>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</si>
  <si>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</si>
  <si>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</si>
  <si>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</si>
  <si>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</si>
  <si>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</si>
  <si>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</si>
  <si>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</si>
  <si>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</si>
  <si>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</si>
  <si>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</si>
  <si>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</si>
  <si>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</si>
  <si>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</si>
  <si>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</si>
  <si>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</si>
  <si>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</si>
  <si>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</si>
  <si>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</si>
  <si>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</si>
  <si>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</si>
  <si>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</si>
  <si>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</si>
  <si>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</si>
  <si>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</si>
  <si>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</si>
  <si>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</si>
  <si>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</si>
  <si>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</si>
  <si>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</si>
  <si>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</si>
  <si>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</si>
  <si>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</si>
  <si>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</si>
  <si>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</si>
  <si>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</si>
  <si>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</si>
  <si>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</si>
  <si>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</si>
  <si>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</si>
  <si>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</si>
  <si>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</si>
  <si>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</si>
  <si>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</si>
  <si>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</si>
  <si>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</si>
  <si>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</si>
  <si>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</si>
  <si>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</si>
  <si>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</si>
  <si>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</si>
  <si>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</si>
  <si>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</si>
  <si>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</si>
  <si>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</si>
  <si>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</si>
  <si>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</si>
  <si>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</si>
  <si>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</si>
  <si>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</si>
  <si>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</si>
  <si>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</si>
  <si>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</si>
  <si>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</si>
  <si>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</si>
  <si>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</si>
  <si>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</si>
  <si>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</si>
  <si>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</si>
  <si>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</si>
  <si>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</si>
  <si>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</si>
  <si>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</si>
  <si>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</si>
  <si>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</si>
  <si>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</si>
  <si>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</si>
  <si>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</si>
  <si>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</si>
  <si>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</si>
  <si>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</si>
  <si>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</si>
  <si>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</si>
  <si>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</si>
  <si>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</si>
  <si>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</si>
  <si>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</si>
  <si>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</si>
  <si>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</si>
  <si>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</si>
  <si>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</si>
  <si>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</si>
  <si>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</si>
  <si>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</si>
  <si>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</si>
  <si>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</si>
  <si>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</si>
  <si>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</si>
  <si>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</si>
  <si>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</si>
  <si>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</si>
  <si>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</si>
  <si>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</si>
  <si>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</si>
  <si>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</si>
  <si>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</si>
  <si>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</si>
  <si>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</si>
  <si>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</si>
  <si>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</si>
  <si>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</si>
  <si>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</si>
  <si>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</si>
  <si>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</si>
  <si>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</si>
  <si>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</si>
  <si>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</si>
  <si>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</si>
  <si>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</si>
  <si>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</si>
  <si>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</si>
  <si>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</si>
  <si>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</si>
  <si>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</si>
  <si>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</si>
  <si>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</si>
  <si>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</si>
  <si>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</si>
  <si>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</si>
  <si>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</si>
  <si>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</si>
  <si>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</si>
  <si>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</si>
  <si>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</si>
  <si>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</si>
  <si>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</si>
  <si>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</si>
  <si>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</si>
  <si>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</si>
  <si>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</si>
  <si>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</si>
  <si>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</si>
  <si>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</si>
  <si>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</si>
  <si>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</si>
  <si>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</si>
  <si>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</si>
  <si>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</si>
  <si>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</si>
  <si>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</si>
  <si>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</si>
  <si>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</si>
  <si>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</si>
  <si>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</si>
  <si>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</si>
  <si>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</si>
  <si>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</si>
  <si>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</si>
  <si>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</si>
  <si>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</si>
  <si>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</si>
  <si>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</si>
  <si>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</si>
  <si>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</si>
  <si>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</si>
  <si>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</si>
  <si>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</si>
  <si>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</si>
  <si>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</si>
  <si>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</si>
  <si>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</si>
  <si>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</si>
  <si>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</si>
  <si>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</si>
  <si>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</si>
  <si>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</si>
  <si>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</si>
  <si>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</si>
  <si>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</si>
  <si>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</si>
  <si>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</si>
  <si>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</si>
  <si>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</si>
  <si>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</si>
  <si>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</si>
  <si>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</si>
  <si>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</si>
  <si>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</si>
  <si>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</si>
  <si>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</si>
  <si>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</si>
  <si>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</si>
  <si>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</si>
  <si>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</si>
  <si>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</si>
  <si>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</si>
  <si>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</si>
  <si>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</si>
  <si>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</si>
  <si>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</si>
  <si>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</si>
  <si>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</si>
  <si>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</si>
  <si>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</si>
  <si>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</si>
  <si>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</si>
  <si>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</si>
  <si>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</si>
  <si>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</si>
  <si>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</si>
  <si>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</si>
  <si>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</si>
  <si>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</si>
  <si>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</si>
  <si>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</si>
  <si>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</si>
  <si>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</si>
  <si>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</si>
  <si>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</si>
  <si>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</si>
  <si>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</si>
  <si>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</si>
  <si>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</si>
  <si>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</si>
  <si>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</si>
  <si>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</si>
  <si>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</si>
  <si>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</si>
  <si>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</si>
  <si>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</si>
  <si>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</si>
  <si>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</si>
  <si>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</si>
  <si>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</si>
  <si>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</si>
  <si>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</si>
  <si>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</si>
  <si>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</si>
  <si>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</si>
  <si>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</si>
  <si>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</si>
  <si>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</si>
  <si>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</si>
  <si>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</si>
  <si>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</si>
  <si>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</si>
  <si>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</si>
  <si>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</si>
  <si>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</si>
  <si>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</si>
  <si>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</si>
  <si>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</si>
  <si>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</si>
  <si>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</si>
  <si>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</si>
  <si>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</si>
  <si>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</si>
  <si>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</si>
  <si>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</si>
  <si>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</si>
  <si>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</si>
  <si>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</si>
  <si>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</si>
  <si>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</si>
  <si>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</si>
  <si>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</si>
  <si>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</si>
  <si>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</si>
  <si>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</si>
  <si>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</si>
  <si>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</si>
  <si>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</si>
  <si>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</si>
  <si>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</si>
  <si>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</si>
  <si>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</si>
  <si>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</si>
  <si>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</si>
  <si>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</si>
  <si>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</si>
  <si>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</si>
  <si>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</si>
  <si>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</si>
  <si>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</si>
  <si>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</si>
  <si>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</si>
  <si>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</si>
  <si>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</si>
  <si>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</si>
  <si>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</si>
  <si>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</si>
  <si>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</si>
  <si>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</si>
  <si>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</si>
  <si>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</si>
  <si>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</si>
  <si>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</si>
  <si>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</si>
  <si>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</si>
  <si>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</si>
  <si>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</si>
  <si>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</si>
  <si>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</si>
  <si>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</si>
  <si>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</si>
  <si>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</si>
  <si>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</si>
  <si>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</si>
  <si>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</si>
  <si>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</si>
  <si>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</si>
  <si>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</si>
  <si>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</si>
  <si>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</si>
  <si>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</si>
  <si>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</si>
  <si>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</si>
  <si>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</si>
  <si>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</si>
  <si>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</si>
  <si>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</si>
  <si>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</si>
  <si>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</si>
  <si>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</si>
  <si>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</si>
  <si>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</si>
  <si>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</si>
  <si>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</si>
  <si>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</si>
  <si>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</si>
  <si>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</si>
  <si>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</si>
  <si>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</si>
  <si>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</si>
  <si>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</si>
  <si>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</si>
  <si>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</si>
  <si>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</si>
  <si>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</si>
  <si>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</si>
  <si>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</si>
  <si>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</si>
  <si>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</si>
  <si>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</si>
  <si>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</si>
  <si>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</si>
  <si>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</si>
  <si>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</si>
  <si>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</si>
  <si>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</si>
  <si>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</si>
  <si>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</si>
  <si>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</si>
  <si>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</si>
  <si>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</si>
  <si>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</si>
  <si>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</si>
  <si>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</si>
  <si>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</si>
  <si>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</si>
  <si>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</si>
  <si>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</si>
  <si>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</si>
  <si>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</si>
  <si>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</si>
  <si>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</si>
  <si>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</si>
  <si>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</si>
  <si>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</si>
  <si>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</si>
  <si>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</si>
  <si>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</si>
  <si>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</si>
  <si>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</si>
  <si>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</si>
  <si>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</si>
  <si>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</si>
  <si>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</si>
  <si>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</si>
  <si>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</si>
  <si>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</si>
  <si>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</si>
  <si>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</si>
  <si>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</si>
  <si>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</si>
  <si>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</si>
  <si>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</si>
  <si>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</si>
  <si>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</si>
  <si>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</si>
  <si>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</si>
  <si>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</si>
  <si>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</si>
  <si>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</si>
  <si>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</si>
  <si>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</si>
  <si>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</si>
  <si>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</si>
  <si>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</si>
  <si>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</si>
  <si>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</si>
  <si>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</si>
  <si>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</si>
  <si>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</si>
  <si>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</si>
  <si>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</si>
  <si>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</si>
  <si>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</si>
  <si>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</si>
  <si>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</si>
  <si>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</si>
  <si>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</si>
  <si>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</si>
  <si>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</si>
  <si>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</si>
  <si>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</si>
  <si>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</si>
  <si>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</si>
  <si>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</si>
  <si>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</si>
  <si>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</si>
  <si>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</si>
  <si>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</si>
  <si>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</si>
  <si>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</si>
  <si>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</si>
  <si>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</si>
  <si>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</si>
  <si>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</si>
  <si>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</si>
  <si>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</si>
  <si>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</si>
  <si>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</si>
  <si>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</si>
  <si>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</si>
  <si>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</si>
  <si>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</si>
  <si>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</si>
  <si>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</si>
  <si>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</si>
  <si>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</si>
  <si>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</si>
  <si>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</si>
  <si>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</si>
  <si>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</si>
  <si>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</si>
  <si>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</si>
  <si>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</si>
  <si>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</si>
  <si>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</si>
  <si>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</si>
  <si>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</si>
  <si>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</si>
  <si>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</si>
  <si>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</si>
  <si>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</si>
  <si>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</si>
  <si>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</si>
  <si>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</si>
  <si>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</si>
  <si>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</si>
  <si>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</si>
  <si>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</si>
  <si>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</si>
  <si>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</si>
  <si>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</si>
  <si>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</si>
  <si>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</si>
  <si>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</si>
  <si>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</si>
  <si>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</si>
  <si>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</si>
  <si>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</si>
  <si>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</si>
  <si>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</si>
  <si>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</si>
  <si>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</si>
  <si>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</si>
  <si>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</si>
  <si>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</si>
  <si>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</si>
  <si>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</si>
  <si>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</si>
  <si>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</si>
  <si>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</si>
  <si>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</si>
  <si>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</si>
  <si>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</si>
  <si>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</si>
  <si>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</si>
  <si>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</si>
  <si>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</si>
  <si>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</si>
  <si>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</si>
  <si>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</si>
  <si>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</si>
  <si>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</si>
  <si>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</si>
  <si>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</si>
  <si>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</si>
  <si>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</si>
  <si>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</si>
  <si>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</si>
  <si>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</si>
  <si>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</si>
  <si>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</si>
  <si>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</si>
  <si>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</si>
  <si>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</si>
  <si>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</si>
  <si>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</si>
  <si>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</si>
  <si>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</si>
  <si>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</si>
  <si>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</si>
  <si>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</si>
  <si>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</si>
  <si>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</si>
  <si>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</si>
  <si>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</si>
  <si>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</si>
  <si>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</si>
  <si>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</si>
  <si>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</si>
  <si>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</si>
  <si>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</si>
  <si>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</si>
  <si>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</si>
  <si>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</si>
  <si>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</si>
  <si>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</si>
  <si>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</si>
  <si>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</si>
  <si>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</si>
  <si>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</si>
  <si>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</si>
  <si>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</si>
  <si>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</si>
  <si>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</si>
  <si>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</si>
  <si>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</si>
  <si>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</si>
  <si>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</si>
  <si>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</si>
  <si>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</si>
  <si>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</si>
  <si>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</si>
  <si>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</si>
  <si>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</si>
  <si>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</si>
  <si>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</si>
  <si>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</si>
  <si>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</si>
  <si>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</si>
  <si>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</si>
  <si>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</si>
  <si>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</si>
  <si>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</si>
  <si>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</si>
  <si>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</si>
  <si>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</si>
  <si>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</si>
  <si>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</si>
  <si>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</si>
  <si>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</si>
  <si>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</si>
  <si>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</si>
  <si>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</si>
  <si>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</si>
  <si>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</si>
  <si>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</si>
  <si>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</si>
  <si>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</si>
  <si>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</si>
  <si>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</si>
  <si>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</si>
  <si>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</si>
  <si>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</si>
  <si>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</si>
  <si>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</si>
  <si>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</si>
  <si>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</si>
  <si>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</si>
  <si>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</si>
  <si>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</si>
  <si>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</si>
  <si>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</si>
  <si>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</si>
  <si>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</si>
  <si>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</si>
  <si>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</si>
  <si>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</si>
  <si>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</si>
  <si>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</si>
  <si>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</si>
  <si>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</si>
  <si>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</si>
  <si>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</si>
  <si>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</si>
  <si>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</si>
  <si>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</si>
  <si>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</si>
  <si>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</si>
  <si>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</si>
  <si>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</si>
  <si>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</si>
  <si>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</si>
  <si>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</si>
  <si>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</si>
  <si>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</si>
  <si>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</si>
  <si>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</si>
  <si>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</si>
  <si>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</si>
  <si>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</si>
  <si>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</si>
  <si>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</si>
  <si>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</si>
  <si>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</si>
  <si>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</si>
  <si>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</si>
  <si>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</si>
  <si>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</si>
  <si>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</si>
  <si>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</si>
  <si>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</si>
  <si>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</si>
  <si>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</si>
  <si>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</si>
  <si>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</si>
  <si>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</si>
  <si>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</si>
  <si>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</si>
  <si>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</si>
  <si>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</si>
  <si>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</si>
  <si>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</si>
  <si>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</si>
  <si>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</si>
  <si>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</si>
  <si>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</si>
  <si>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</si>
  <si>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</si>
  <si>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</si>
  <si>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</si>
  <si>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</si>
  <si>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</si>
  <si>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</si>
  <si>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</si>
  <si>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</si>
  <si>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</si>
  <si>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</si>
  <si>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</si>
  <si>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</si>
  <si>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</si>
  <si>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</si>
  <si>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</si>
  <si>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</si>
  <si>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</si>
  <si>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</si>
  <si>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</si>
  <si>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</si>
  <si>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</si>
  <si>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</si>
  <si>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</si>
  <si>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</si>
  <si>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</si>
  <si>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</si>
  <si>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</si>
  <si>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</si>
  <si>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</si>
  <si>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</si>
  <si>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</si>
  <si>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</si>
  <si>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</si>
  <si>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</si>
  <si>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</si>
  <si>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</si>
  <si>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</si>
  <si>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</si>
  <si>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</si>
  <si>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</si>
  <si>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</si>
  <si>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</si>
  <si>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</si>
  <si>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</si>
  <si>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</si>
  <si>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</si>
  <si>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</si>
  <si>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</si>
  <si>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</si>
  <si>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</si>
  <si>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</si>
  <si>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</si>
  <si>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</si>
  <si>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</si>
  <si>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</si>
  <si>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</si>
  <si>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</si>
  <si>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</si>
  <si>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</si>
  <si>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</si>
  <si>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</si>
  <si>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</si>
  <si>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</si>
  <si>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</si>
  <si>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</si>
  <si>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</si>
  <si>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</si>
  <si>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</si>
  <si>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</si>
  <si>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</si>
  <si>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</si>
  <si>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</si>
  <si>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</si>
  <si>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</si>
  <si>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</si>
  <si>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</si>
  <si>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</si>
  <si>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</si>
  <si>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</si>
  <si>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</si>
  <si>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</si>
  <si>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</si>
  <si>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</si>
  <si>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</si>
  <si>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</si>
  <si>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</si>
  <si>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</si>
  <si>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</si>
  <si>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</si>
  <si>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</si>
  <si>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</si>
  <si>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</si>
  <si>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</si>
  <si>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</si>
  <si>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</si>
  <si>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</si>
  <si>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</si>
  <si>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</si>
  <si>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</si>
  <si>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</si>
  <si>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</si>
  <si>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</si>
  <si>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</si>
  <si>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</si>
  <si>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</si>
  <si>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</si>
  <si>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</si>
  <si>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</si>
  <si>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</si>
  <si>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</si>
  <si>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</si>
  <si>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</si>
  <si>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</si>
  <si>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</si>
  <si>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</si>
  <si>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</si>
  <si>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</si>
  <si>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</si>
  <si>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</si>
  <si>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</si>
  <si>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</si>
  <si>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</si>
  <si>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</si>
  <si>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</si>
  <si>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</si>
  <si>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</si>
  <si>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</si>
  <si>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</si>
  <si>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</si>
  <si>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</si>
  <si>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</si>
  <si>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</si>
  <si>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</si>
  <si>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</si>
  <si>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</si>
  <si>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</si>
  <si>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</si>
  <si>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</si>
  <si>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</si>
  <si>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</si>
  <si>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</si>
  <si>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</si>
  <si>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</si>
  <si>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</si>
  <si>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</si>
  <si>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</si>
  <si>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</si>
  <si>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</si>
  <si>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</si>
  <si>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</si>
  <si>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</si>
  <si>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</si>
  <si>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</si>
  <si>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</si>
  <si>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</si>
  <si>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</si>
  <si>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</si>
  <si>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</si>
  <si>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</si>
  <si>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</si>
  <si>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</si>
  <si>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</si>
  <si>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</si>
  <si>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</si>
  <si>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</si>
  <si>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</si>
  <si>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</si>
  <si>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</si>
  <si>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</si>
  <si>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</si>
  <si>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</si>
  <si>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</si>
  <si>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</si>
  <si>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</si>
  <si>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</si>
  <si>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</si>
  <si>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</si>
  <si>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</si>
  <si>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</si>
  <si>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</si>
  <si>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</si>
  <si>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</si>
  <si>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</si>
  <si>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</si>
  <si>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</si>
  <si>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</si>
  <si>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</si>
  <si>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</si>
  <si>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</si>
  <si>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</si>
  <si>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</si>
  <si>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</si>
  <si>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</si>
  <si>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</si>
  <si>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</si>
  <si>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</si>
  <si>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</si>
  <si>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</si>
  <si>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</si>
  <si>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</si>
  <si>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</si>
  <si>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</si>
  <si>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</si>
  <si>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</si>
  <si>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</si>
  <si>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</si>
  <si>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</si>
  <si>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</si>
  <si>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</si>
  <si>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</si>
  <si>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</si>
  <si>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</si>
  <si>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</si>
  <si>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</si>
  <si>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</si>
  <si>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</si>
  <si>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</si>
  <si>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</si>
  <si>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</si>
  <si>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</si>
  <si>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</si>
  <si>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</si>
  <si>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</si>
  <si>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</si>
  <si>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</si>
  <si>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</si>
  <si>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</si>
  <si>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</si>
  <si>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</si>
  <si>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</si>
  <si>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</si>
  <si>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</si>
  <si>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</si>
  <si>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</si>
  <si>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</si>
  <si>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</si>
  <si>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</si>
  <si>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</si>
  <si>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</si>
  <si>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</si>
  <si>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</si>
  <si>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</si>
  <si>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</si>
  <si>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</si>
  <si>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</si>
  <si>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</si>
  <si>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</si>
  <si>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</si>
  <si>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</si>
  <si>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</si>
  <si>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</si>
  <si>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</si>
  <si>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</si>
  <si>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</si>
  <si>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</si>
  <si>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</si>
  <si>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</si>
  <si>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</si>
  <si>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</si>
  <si>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</si>
  <si>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</si>
  <si>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</si>
  <si>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</si>
  <si>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</si>
  <si>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</si>
  <si>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</si>
  <si>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</si>
  <si>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</si>
  <si>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</si>
  <si>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</si>
  <si>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</si>
  <si>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</si>
  <si>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</si>
  <si>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</si>
  <si>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</si>
  <si>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</si>
  <si>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</si>
  <si>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</si>
  <si>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</si>
  <si>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</si>
  <si>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</si>
  <si>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</si>
  <si>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</si>
  <si>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</si>
  <si>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</si>
  <si>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</si>
  <si>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</si>
  <si>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</si>
  <si>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</si>
  <si>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</si>
  <si>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</si>
  <si>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</si>
  <si>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</si>
  <si>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</si>
  <si>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</si>
  <si>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</si>
  <si>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</si>
  <si>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</si>
  <si>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</si>
  <si>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</si>
  <si>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</si>
  <si>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</si>
  <si>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</si>
  <si>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</si>
  <si>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</si>
  <si>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</si>
  <si>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</si>
  <si>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</si>
  <si>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</si>
  <si>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</si>
  <si>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</si>
  <si>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</si>
  <si>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</si>
  <si>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</si>
  <si>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</si>
  <si>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</si>
  <si>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</si>
  <si>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</si>
  <si>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</si>
  <si>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</si>
  <si>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</si>
  <si>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</si>
  <si>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</si>
  <si>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</si>
  <si>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</si>
  <si>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</si>
  <si>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</si>
  <si>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</si>
  <si>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</si>
  <si>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</si>
  <si>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</si>
  <si>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</si>
  <si>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</si>
  <si>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</si>
  <si>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</si>
  <si>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</si>
  <si>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</si>
  <si>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</si>
  <si>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</si>
  <si>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</si>
  <si>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</si>
  <si>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</si>
  <si>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</si>
  <si>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</si>
  <si>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</si>
  <si>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</si>
  <si>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</si>
  <si>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</si>
  <si>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</si>
  <si>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</si>
  <si>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</si>
  <si>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</si>
  <si>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</si>
  <si>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</si>
  <si>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</si>
  <si>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</si>
  <si>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</si>
  <si>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</si>
  <si>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</si>
  <si>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</si>
  <si>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</si>
  <si>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</si>
  <si>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</si>
  <si>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</si>
  <si>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</si>
  <si>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</si>
  <si>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</si>
  <si>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</si>
  <si>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</si>
  <si>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</si>
  <si>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</si>
  <si>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</si>
  <si>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</si>
  <si>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</si>
  <si>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</si>
  <si>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</si>
  <si>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</si>
  <si>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</si>
  <si>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</si>
  <si>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</si>
  <si>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</si>
  <si>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</si>
  <si>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</si>
  <si>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</si>
  <si>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</si>
  <si>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</si>
  <si>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</si>
  <si>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</si>
  <si>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</si>
  <si>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</si>
  <si>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</si>
  <si>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</si>
  <si>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</si>
  <si>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</si>
  <si>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</si>
  <si>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</si>
  <si>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</si>
  <si>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</si>
  <si>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</si>
  <si>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</si>
  <si>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</si>
  <si>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</si>
  <si>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</si>
  <si>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</si>
  <si>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</si>
  <si>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</si>
  <si>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</si>
  <si>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</si>
  <si>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</si>
  <si>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</si>
  <si>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</si>
  <si>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</si>
  <si>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</si>
  <si>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</si>
  <si>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</si>
  <si>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</si>
  <si>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</si>
  <si>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</si>
  <si>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</si>
  <si>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</si>
  <si>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</si>
  <si>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</si>
  <si>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</si>
  <si>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</si>
  <si>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</si>
  <si>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</si>
  <si>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</si>
  <si>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</si>
  <si>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</si>
  <si>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</si>
  <si>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</si>
  <si>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</si>
  <si>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</si>
  <si>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</si>
  <si>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</si>
  <si>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</si>
  <si>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</si>
  <si>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</si>
  <si>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</si>
  <si>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</si>
  <si>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</si>
  <si>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</si>
  <si>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</si>
  <si>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</si>
  <si>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</si>
  <si>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</si>
  <si>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</si>
  <si>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</si>
  <si>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</si>
  <si>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</si>
  <si>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</si>
  <si>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</si>
  <si>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</si>
  <si>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</si>
  <si>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</si>
  <si>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</si>
  <si>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</si>
  <si>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</si>
  <si>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</si>
  <si>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</si>
  <si>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</si>
  <si>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</si>
  <si>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</si>
  <si>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</si>
  <si>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</si>
  <si>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</si>
  <si>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</si>
  <si>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</si>
  <si>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</si>
  <si>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</si>
  <si>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</si>
  <si>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</si>
  <si>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</si>
  <si>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</si>
  <si>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</si>
  <si>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</si>
  <si>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</si>
  <si>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</si>
  <si>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</si>
  <si>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</si>
  <si>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</si>
  <si>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</si>
  <si>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</si>
  <si>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</si>
  <si>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</si>
  <si>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</si>
  <si>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</si>
  <si>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</si>
  <si>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</si>
  <si>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</si>
  <si>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</si>
  <si>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</si>
  <si>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</si>
  <si>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</si>
  <si>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</si>
  <si>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</si>
  <si>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</si>
  <si>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</si>
  <si>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</si>
  <si>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</si>
  <si>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</si>
  <si>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</si>
  <si>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</si>
  <si>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</si>
  <si>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</si>
  <si>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</si>
  <si>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</si>
  <si>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</si>
  <si>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</si>
  <si>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</si>
  <si>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</si>
  <si>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</si>
  <si>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</si>
  <si>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</si>
  <si>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</si>
  <si>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</si>
  <si>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</si>
  <si>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</si>
  <si>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</si>
  <si>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</si>
  <si>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</si>
  <si>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</si>
  <si>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</si>
  <si>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</si>
  <si>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</si>
  <si>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</si>
  <si>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</si>
  <si>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</si>
  <si>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</si>
  <si>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</si>
  <si>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</si>
  <si>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</si>
  <si>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</si>
  <si>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</si>
  <si>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</si>
  <si>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</si>
  <si>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</si>
  <si>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</si>
  <si>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</si>
  <si>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</si>
  <si>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</si>
  <si>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</si>
  <si>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</si>
  <si>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</si>
  <si>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</si>
  <si>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</si>
  <si>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</si>
  <si>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</si>
  <si>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</si>
  <si>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</si>
  <si>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</si>
  <si>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</si>
  <si>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</si>
  <si>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</si>
  <si>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</si>
  <si>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</si>
  <si>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</si>
  <si>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</si>
  <si>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</si>
  <si>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</si>
  <si>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</si>
  <si>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</si>
  <si>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</si>
  <si>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</si>
  <si>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</si>
  <si>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</si>
  <si>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</si>
  <si>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</si>
  <si>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</si>
  <si>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</si>
  <si>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</si>
  <si>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</si>
  <si>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</si>
  <si>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</si>
  <si>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</si>
  <si>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</si>
  <si>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</si>
  <si>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</si>
  <si>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</si>
  <si>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</si>
  <si>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</si>
  <si>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</si>
  <si>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</si>
  <si>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</si>
  <si>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</si>
  <si>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</si>
  <si>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</si>
  <si>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</si>
  <si>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</si>
  <si>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</si>
  <si>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</si>
  <si>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</si>
  <si>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</si>
  <si>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</si>
  <si>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</si>
  <si>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</si>
  <si>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</si>
  <si>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</si>
  <si>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</si>
  <si>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</si>
  <si>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</si>
  <si>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</si>
  <si>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</si>
  <si>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</si>
  <si>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</si>
  <si>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</si>
  <si>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</si>
  <si>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</si>
  <si>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</si>
  <si>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</si>
  <si>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</si>
  <si>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</si>
  <si>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</si>
  <si>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</si>
  <si>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</si>
  <si>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</si>
  <si>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</si>
  <si>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</si>
  <si>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</si>
  <si>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</si>
  <si>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</si>
  <si>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</si>
  <si>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</si>
  <si>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</si>
  <si>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</si>
  <si>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</si>
  <si>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</si>
  <si>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</si>
  <si>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</si>
  <si>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</si>
  <si>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</si>
  <si>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</si>
  <si>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</si>
  <si>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</si>
  <si>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</si>
  <si>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</si>
  <si>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</si>
  <si>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</si>
  <si>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</si>
  <si>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</si>
  <si>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</si>
  <si>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</si>
  <si>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</si>
  <si>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</si>
  <si>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</si>
  <si>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</si>
  <si>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</si>
  <si>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</si>
  <si>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</si>
  <si>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</si>
  <si>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</si>
  <si>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</si>
  <si>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</si>
  <si>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</si>
  <si>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</si>
  <si>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</si>
  <si>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</si>
  <si>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</si>
  <si>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</si>
  <si>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</si>
  <si>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</si>
  <si>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</si>
  <si>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</si>
  <si>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</si>
  <si>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</si>
  <si>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</si>
  <si>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</si>
  <si>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</si>
  <si>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</si>
  <si>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</si>
  <si>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</si>
  <si>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</si>
  <si>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</si>
  <si>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</si>
  <si>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</si>
  <si>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</si>
  <si>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</si>
  <si>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</si>
  <si>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</si>
  <si>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</si>
  <si>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</si>
  <si>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</si>
  <si>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</si>
  <si>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</si>
  <si>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</si>
  <si>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</si>
  <si>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</si>
  <si>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</si>
  <si>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</si>
  <si>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</si>
  <si>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</si>
  <si>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</si>
  <si>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</si>
  <si>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</si>
  <si>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</si>
  <si>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</si>
  <si>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</si>
  <si>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</si>
  <si>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</si>
  <si>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</si>
  <si>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</si>
  <si>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</si>
  <si>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</si>
  <si>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</si>
  <si>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</si>
  <si>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</si>
  <si>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</si>
  <si>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</si>
  <si>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</si>
  <si>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</si>
  <si>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</si>
  <si>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</si>
  <si>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</si>
  <si>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</si>
  <si>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</si>
  <si>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</si>
  <si>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</si>
  <si>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</si>
  <si>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</si>
  <si>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</si>
  <si>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</si>
  <si>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</si>
  <si>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</si>
  <si>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</si>
  <si>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</si>
  <si>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</si>
  <si>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</si>
  <si>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</si>
  <si>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</si>
  <si>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</si>
  <si>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</si>
  <si>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</si>
  <si>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</si>
  <si>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</si>
  <si>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</si>
  <si>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</si>
  <si>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</si>
  <si>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</si>
  <si>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</si>
  <si>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</si>
  <si>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</si>
  <si>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</si>
  <si>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</si>
  <si>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</si>
  <si>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</si>
  <si>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</si>
  <si>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</si>
  <si>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</si>
  <si>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</si>
  <si>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</si>
  <si>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</si>
  <si>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</si>
  <si>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</si>
  <si>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</si>
  <si>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</si>
  <si>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</si>
  <si>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</si>
  <si>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</si>
  <si>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</si>
  <si>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</si>
  <si>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</si>
  <si>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</si>
  <si>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</si>
  <si>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</si>
  <si>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</si>
  <si>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</si>
  <si>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</si>
  <si>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</si>
  <si>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</si>
  <si>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</si>
  <si>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</si>
  <si>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</si>
  <si>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</si>
  <si>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</si>
  <si>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</si>
  <si>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</si>
  <si>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</si>
  <si>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</si>
  <si>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</si>
  <si>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</si>
  <si>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</si>
  <si>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</si>
  <si>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</si>
  <si>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</si>
  <si>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</si>
  <si>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</si>
  <si>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</si>
  <si>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</si>
  <si>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</si>
  <si>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</si>
  <si>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</si>
  <si>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</si>
  <si>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</si>
  <si>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</si>
  <si>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</si>
  <si>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</si>
  <si>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</si>
  <si>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</si>
  <si>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</si>
  <si>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</si>
  <si>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</si>
  <si>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</si>
  <si>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</si>
  <si>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</si>
  <si>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</si>
  <si>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</si>
  <si>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</si>
  <si>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</si>
  <si>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</si>
  <si>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</si>
  <si>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</si>
  <si>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</si>
  <si>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</si>
  <si>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</si>
  <si>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</si>
  <si>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</si>
  <si>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</si>
  <si>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</si>
  <si>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</si>
  <si>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</si>
  <si>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</si>
  <si>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</si>
  <si>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</si>
  <si>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</si>
  <si>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</si>
  <si>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</si>
  <si>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</si>
  <si>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</si>
  <si>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</si>
  <si>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</si>
  <si>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</si>
  <si>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</si>
  <si>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</si>
  <si>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</si>
  <si>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</si>
  <si>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</si>
  <si>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</si>
  <si>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</si>
  <si>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</si>
  <si>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</si>
  <si>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</si>
  <si>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</si>
  <si>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</si>
  <si>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</si>
  <si>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</si>
  <si>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</si>
  <si>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</si>
  <si>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</si>
  <si>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</si>
  <si>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</si>
  <si>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</si>
  <si>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</si>
  <si>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</si>
  <si>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</si>
  <si>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</si>
  <si>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</si>
  <si>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</si>
  <si>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</si>
  <si>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</si>
  <si>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</si>
  <si>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</si>
  <si>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</si>
  <si>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</si>
  <si>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</si>
  <si>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</si>
  <si>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</si>
  <si>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</si>
  <si>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</si>
  <si>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</si>
  <si>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</si>
  <si>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</si>
  <si>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</si>
  <si>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</si>
  <si>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</si>
  <si>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</si>
  <si>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</si>
  <si>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</si>
  <si>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</si>
  <si>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</si>
  <si>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</si>
  <si>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</si>
  <si>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</si>
  <si>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</si>
  <si>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</si>
  <si>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</si>
  <si>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</si>
  <si>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</si>
  <si>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</si>
  <si>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</si>
  <si>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</si>
  <si>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</si>
  <si>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</si>
  <si>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</si>
  <si>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</si>
  <si>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</si>
  <si>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</si>
  <si>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</si>
  <si>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</si>
  <si>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</si>
  <si>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</si>
  <si>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</si>
  <si>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</si>
  <si>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</si>
  <si>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</si>
  <si>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</si>
  <si>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</si>
  <si>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</si>
  <si>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</si>
  <si>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</si>
  <si>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</si>
  <si>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</si>
  <si>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</si>
  <si>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</si>
  <si>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</si>
  <si>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</si>
  <si>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</si>
  <si>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</si>
  <si>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</si>
  <si>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</si>
  <si>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</si>
  <si>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</si>
  <si>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</si>
  <si>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</si>
  <si>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</si>
  <si>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</si>
  <si>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</si>
  <si>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</si>
  <si>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</si>
  <si>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</si>
  <si>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</si>
  <si>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</si>
  <si>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</si>
  <si>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</si>
  <si>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</si>
  <si>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</si>
  <si>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</si>
  <si>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</si>
  <si>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</si>
  <si>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</si>
  <si>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</si>
  <si>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</si>
  <si>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</si>
  <si>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</si>
  <si>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</si>
  <si>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</si>
  <si>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</si>
  <si>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</si>
  <si>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</si>
  <si>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</si>
  <si>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</si>
  <si>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</si>
  <si>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</si>
  <si>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</si>
  <si>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</si>
  <si>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</si>
  <si>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</si>
  <si>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</si>
  <si>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</si>
  <si>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</si>
  <si>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</si>
  <si>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</si>
  <si>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</si>
  <si>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</si>
  <si>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</si>
  <si>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</si>
  <si>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</si>
  <si>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</si>
  <si>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</si>
  <si>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</si>
  <si>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</si>
  <si>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</si>
  <si>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</si>
  <si>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</si>
  <si>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</si>
  <si>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</si>
  <si>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</si>
  <si>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</si>
  <si>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</si>
  <si>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</si>
  <si>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</si>
  <si>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</si>
  <si>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</si>
  <si>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</si>
  <si>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</si>
  <si>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</si>
  <si>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</si>
  <si>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</si>
  <si>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</si>
  <si>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</si>
  <si>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</si>
  <si>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</si>
  <si>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</si>
  <si>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</si>
  <si>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</si>
  <si>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</si>
  <si>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</si>
  <si>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</si>
  <si>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</si>
  <si>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</si>
  <si>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</si>
  <si>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</si>
  <si>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</si>
  <si>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</si>
  <si>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</si>
  <si>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</si>
  <si>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</si>
  <si>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</si>
  <si>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</si>
  <si>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</si>
  <si>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</si>
  <si>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</si>
  <si>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</si>
  <si>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</si>
  <si>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</si>
  <si>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</si>
  <si>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</si>
  <si>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</si>
  <si>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</si>
  <si>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</si>
  <si>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</si>
  <si>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</si>
  <si>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</si>
  <si>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</si>
  <si>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</si>
  <si>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</si>
  <si>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</si>
  <si>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</si>
  <si>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</si>
  <si>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</si>
  <si>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</si>
  <si>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</si>
  <si>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</si>
  <si>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</si>
  <si>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</si>
  <si>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</si>
  <si>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</si>
  <si>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</si>
  <si>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</si>
  <si>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</si>
  <si>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</si>
  <si>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</si>
  <si>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</si>
  <si>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</si>
  <si>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</si>
  <si>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</si>
  <si>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</si>
  <si>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</si>
  <si>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</si>
  <si>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</si>
  <si>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</si>
  <si>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</si>
  <si>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</si>
  <si>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</si>
  <si>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</si>
  <si>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</si>
  <si>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</si>
  <si>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</si>
  <si>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</si>
  <si>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</si>
  <si>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</si>
  <si>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</si>
  <si>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</si>
  <si>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</si>
  <si>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</si>
  <si>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</si>
  <si>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</si>
  <si>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</si>
  <si>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</si>
  <si>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</si>
  <si>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</si>
  <si>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</si>
  <si>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</si>
  <si>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</si>
  <si>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</si>
  <si>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</si>
  <si>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</si>
  <si>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</si>
  <si>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</si>
  <si>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</si>
  <si>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</si>
  <si>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</si>
  <si>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</si>
  <si>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</si>
  <si>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</si>
  <si>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</si>
  <si>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</si>
  <si>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</si>
  <si>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</si>
  <si>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</si>
  <si>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</si>
  <si>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</si>
  <si>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</si>
  <si>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</si>
  <si>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</si>
  <si>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</si>
  <si>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</si>
  <si>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</si>
  <si>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</si>
  <si>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</si>
  <si>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</si>
  <si>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</si>
  <si>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</si>
  <si>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</si>
  <si>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</si>
  <si>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</si>
  <si>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</si>
  <si>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</si>
  <si>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</si>
  <si>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</si>
  <si>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</si>
  <si>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</si>
  <si>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</si>
  <si>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</si>
  <si>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</si>
  <si>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</si>
  <si>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</si>
  <si>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</si>
  <si>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</si>
  <si>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</si>
  <si>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</si>
  <si>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</si>
  <si>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</si>
  <si>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</si>
  <si>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</si>
  <si>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</si>
  <si>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</si>
  <si>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</si>
  <si>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</si>
  <si>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</si>
  <si>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</si>
  <si>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</si>
  <si>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</si>
  <si>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</si>
  <si>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</si>
  <si>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</si>
  <si>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</si>
  <si>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</si>
  <si>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</si>
  <si>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</si>
  <si>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</si>
  <si>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</si>
  <si>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</si>
  <si>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</si>
  <si>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</si>
  <si>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</si>
  <si>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</si>
  <si>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</si>
  <si>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</si>
  <si>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</si>
  <si>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</si>
  <si>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</si>
  <si>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</si>
  <si>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</si>
  <si>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</si>
  <si>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</si>
  <si>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</si>
  <si>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</si>
  <si>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</si>
  <si>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</si>
  <si>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</si>
  <si>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</si>
  <si>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</si>
  <si>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</si>
  <si>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</si>
  <si>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</si>
  <si>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</si>
  <si>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</si>
  <si>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</si>
  <si>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</si>
  <si>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</si>
  <si>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</si>
  <si>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</si>
  <si>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</si>
  <si>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</si>
  <si>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</si>
  <si>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</si>
  <si>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</si>
  <si>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</si>
  <si>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</si>
  <si>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</si>
  <si>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</si>
  <si>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</si>
  <si>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</si>
  <si>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</si>
  <si>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</si>
  <si>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</si>
  <si>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</si>
  <si>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</si>
  <si>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</si>
  <si>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</si>
  <si>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</si>
  <si>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</si>
  <si>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</si>
  <si>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</si>
  <si>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</si>
  <si>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</si>
  <si>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</si>
  <si>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</si>
  <si>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</si>
  <si>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</si>
  <si>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</si>
  <si>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</si>
  <si>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</si>
  <si>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</si>
  <si>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</si>
  <si>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</si>
  <si>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</si>
  <si>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</si>
  <si>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</si>
  <si>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</si>
  <si>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</si>
  <si>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</si>
  <si>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</si>
  <si>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</si>
  <si>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</si>
  <si>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</si>
  <si>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</si>
  <si>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</si>
  <si>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</si>
  <si>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</si>
  <si>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</si>
  <si>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</si>
  <si>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</si>
  <si>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</si>
  <si>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</si>
  <si>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</si>
  <si>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</si>
  <si>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</si>
  <si>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</si>
  <si>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</si>
  <si>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</si>
  <si>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</si>
  <si>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</si>
  <si>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</si>
  <si>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</si>
  <si>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</si>
  <si>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</si>
  <si>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</si>
  <si>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</si>
  <si>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</si>
  <si>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</si>
  <si>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</si>
  <si>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</si>
  <si>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</si>
  <si>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</si>
  <si>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</si>
  <si>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</si>
  <si>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</si>
  <si>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</si>
  <si>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</si>
  <si>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</si>
  <si>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</si>
  <si>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</si>
  <si>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</si>
  <si>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</si>
  <si>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</si>
  <si>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</si>
  <si>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</si>
  <si>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</si>
  <si>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</si>
  <si>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</si>
  <si>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</si>
  <si>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</si>
  <si>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</si>
  <si>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</si>
  <si>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</si>
  <si>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</si>
  <si>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</si>
  <si>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</si>
  <si>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</si>
  <si>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</si>
  <si>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</si>
  <si>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</si>
  <si>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</si>
  <si>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</si>
  <si>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</si>
  <si>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</si>
  <si>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</si>
  <si>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</si>
  <si>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</si>
  <si>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</si>
  <si>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</si>
  <si>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</si>
  <si>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</si>
  <si>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</si>
  <si>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</si>
  <si>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</si>
  <si>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</si>
  <si>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</si>
  <si>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</si>
  <si>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</si>
  <si>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</si>
  <si>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</si>
  <si>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</si>
  <si>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</si>
  <si>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</si>
  <si>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</si>
  <si>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</si>
  <si>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</si>
  <si>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</si>
  <si>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</si>
  <si>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</si>
  <si>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</si>
  <si>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</si>
  <si>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</si>
  <si>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</si>
  <si>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</si>
  <si>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</si>
  <si>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</si>
  <si>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</si>
  <si>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</si>
  <si>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</si>
  <si>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</si>
  <si>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</si>
  <si>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</si>
  <si>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</si>
  <si>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</si>
  <si>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</si>
  <si>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</si>
  <si>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</si>
  <si>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</si>
  <si>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</si>
  <si>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</si>
  <si>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</si>
  <si>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</si>
  <si>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</si>
  <si>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</si>
  <si>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</si>
  <si>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</si>
  <si>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</si>
  <si>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</si>
  <si>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</si>
  <si>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</si>
  <si>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</si>
  <si>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</si>
  <si>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</si>
  <si>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</si>
  <si>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</si>
  <si>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</si>
  <si>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</si>
  <si>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</si>
  <si>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</si>
  <si>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</si>
  <si>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</si>
  <si>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</si>
  <si>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</si>
  <si>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</si>
  <si>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</si>
  <si>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</si>
  <si>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</si>
  <si>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</si>
  <si>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</si>
  <si>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</si>
  <si>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</si>
  <si>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</si>
  <si>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</si>
  <si>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</si>
  <si>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</si>
  <si>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</si>
  <si>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</si>
  <si>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</si>
  <si>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</si>
  <si>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</si>
  <si>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</si>
  <si>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</si>
  <si>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</si>
  <si>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</si>
  <si>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</si>
  <si>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</si>
  <si>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</si>
  <si>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</si>
  <si>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</si>
  <si>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</si>
  <si>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</si>
  <si>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</si>
  <si>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</si>
  <si>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</si>
  <si>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</si>
  <si>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</si>
  <si>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</si>
  <si>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</si>
  <si>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</si>
  <si>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</si>
  <si>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</si>
  <si>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</si>
  <si>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</si>
  <si>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</si>
  <si>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</si>
  <si>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</si>
  <si>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</si>
  <si>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</si>
  <si>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</si>
  <si>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</si>
  <si>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</si>
  <si>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</si>
  <si>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</si>
  <si>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</si>
  <si>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</si>
  <si>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</si>
  <si>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</si>
  <si>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</si>
  <si>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</si>
  <si>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</si>
  <si>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</si>
  <si>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</si>
  <si>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</si>
  <si>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</si>
  <si>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</si>
  <si>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</si>
  <si>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</si>
  <si>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</si>
  <si>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</si>
  <si>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</si>
  <si>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</si>
  <si>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</si>
  <si>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</si>
  <si>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</si>
  <si>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</si>
  <si>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</si>
  <si>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</si>
  <si>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</si>
  <si>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</si>
  <si>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</si>
  <si>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</si>
  <si>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</si>
  <si>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</si>
  <si>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</si>
  <si>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</si>
  <si>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</si>
  <si>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</si>
  <si>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</si>
  <si>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</si>
  <si>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</si>
  <si>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</si>
  <si>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</si>
  <si>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</si>
  <si>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</si>
  <si>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</si>
  <si>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</si>
  <si>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</si>
  <si>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</si>
  <si>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</si>
  <si>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</si>
  <si>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</si>
  <si>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</si>
  <si>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</si>
  <si>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</si>
  <si>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</si>
  <si>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</si>
  <si>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</si>
  <si>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</si>
  <si>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</si>
  <si>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</si>
  <si>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</si>
  <si>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</si>
  <si>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</si>
  <si>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</si>
  <si>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</si>
  <si>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</si>
  <si>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</si>
  <si>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</si>
  <si>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</si>
  <si>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</si>
  <si>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</si>
  <si>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</si>
  <si>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</si>
  <si>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</si>
  <si>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</si>
  <si>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</si>
  <si>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</si>
  <si>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</si>
  <si>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</si>
  <si>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</si>
  <si>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</si>
  <si>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</si>
  <si>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</si>
  <si>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</si>
  <si>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</si>
  <si>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</si>
  <si>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</si>
  <si>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</si>
  <si>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</si>
  <si>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</si>
  <si>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</si>
  <si>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</si>
  <si>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</si>
  <si>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</si>
  <si>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</si>
  <si>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</si>
  <si>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</si>
  <si>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</si>
  <si>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</si>
  <si>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</si>
  <si>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</si>
  <si>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</si>
  <si>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</si>
  <si>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</si>
  <si>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</si>
  <si>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</si>
  <si>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</si>
  <si>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</si>
  <si>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</si>
  <si>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</si>
  <si>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</si>
  <si>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</si>
  <si>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</si>
  <si>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</si>
  <si>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</si>
  <si>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</si>
  <si>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</si>
  <si>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</si>
  <si>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</si>
  <si>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</si>
  <si>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</si>
  <si>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</si>
  <si>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</si>
  <si>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</si>
  <si>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</si>
  <si>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</si>
  <si>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</si>
  <si>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</si>
  <si>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</si>
  <si>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</si>
  <si>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</si>
  <si>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</si>
  <si>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</si>
  <si>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</si>
  <si>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</si>
  <si>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</si>
  <si>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</si>
  <si>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</si>
  <si>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</si>
  <si>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</si>
  <si>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</si>
  <si>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</si>
  <si>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</si>
  <si>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</si>
  <si>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</si>
  <si>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</si>
  <si>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</si>
  <si>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</si>
  <si>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</si>
  <si>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</si>
  <si>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</si>
  <si>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</si>
  <si>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</si>
  <si>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</si>
  <si>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</si>
  <si>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</si>
  <si>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</si>
  <si>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</si>
  <si>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</si>
  <si>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</si>
  <si>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</si>
  <si>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</si>
  <si>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</si>
  <si>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</si>
  <si>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</si>
  <si>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</si>
  <si>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</si>
  <si>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</si>
  <si>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</si>
  <si>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</si>
  <si>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</si>
  <si>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</si>
  <si>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</si>
  <si>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</si>
  <si>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</si>
  <si>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</si>
  <si>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</si>
  <si>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</si>
  <si>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</si>
  <si>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</si>
  <si>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</si>
  <si>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</si>
  <si>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</si>
  <si>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</si>
  <si>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</si>
  <si>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</si>
  <si>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</si>
  <si>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</si>
  <si>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</si>
  <si>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</si>
  <si>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</si>
  <si>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</si>
  <si>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</si>
  <si>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</si>
  <si>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</si>
  <si>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</si>
  <si>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</si>
  <si>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</si>
  <si>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</si>
  <si>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</si>
  <si>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</si>
  <si>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</si>
  <si>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</si>
  <si>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</si>
  <si>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</si>
  <si>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</si>
  <si>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</si>
  <si>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</si>
  <si>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</si>
  <si>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</si>
  <si>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</si>
  <si>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</si>
  <si>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</si>
  <si>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</si>
  <si>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</si>
  <si>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</si>
  <si>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</si>
  <si>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</si>
  <si>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</si>
  <si>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</si>
  <si>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</si>
  <si>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</si>
  <si>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</si>
  <si>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</si>
  <si>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</si>
  <si>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</si>
  <si>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</si>
  <si>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</si>
  <si>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</si>
  <si>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</si>
  <si>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</si>
  <si>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</si>
  <si>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</si>
  <si>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</si>
  <si>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</si>
  <si>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</si>
  <si>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</si>
  <si>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</si>
  <si>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</si>
  <si>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</si>
  <si>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</si>
  <si>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</si>
  <si>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</si>
  <si>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</si>
  <si>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</si>
  <si>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</si>
  <si>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</si>
  <si>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</si>
  <si>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</si>
  <si>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</si>
  <si>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</si>
  <si>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</si>
  <si>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</si>
  <si>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</si>
  <si>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</si>
  <si>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</si>
  <si>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</si>
  <si>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</si>
  <si>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</si>
  <si>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</si>
  <si>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</si>
  <si>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</si>
  <si>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</si>
  <si>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</si>
  <si>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</si>
  <si>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</si>
  <si>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</si>
  <si>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</si>
  <si>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</si>
  <si>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</si>
  <si>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</si>
  <si>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</si>
  <si>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</si>
  <si>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</si>
  <si>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</si>
  <si>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</si>
  <si>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</si>
  <si>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</si>
  <si>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</si>
  <si>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</si>
  <si>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</si>
  <si>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</si>
  <si>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</si>
  <si>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</si>
  <si>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</si>
  <si>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</si>
  <si>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</si>
  <si>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</si>
  <si>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</si>
  <si>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</si>
  <si>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</si>
  <si>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</si>
  <si>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</si>
  <si>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</si>
  <si>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</si>
  <si>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</si>
  <si>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</si>
  <si>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</si>
  <si>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</si>
  <si>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</si>
  <si>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</si>
  <si>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</si>
  <si>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</si>
  <si>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</si>
  <si>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</si>
  <si>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</si>
  <si>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</si>
  <si>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</si>
  <si>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</si>
  <si>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</si>
  <si>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</si>
  <si>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</si>
  <si>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</si>
  <si>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</si>
  <si>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</si>
  <si>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</si>
  <si>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</si>
  <si>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</si>
  <si>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</si>
  <si>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</si>
  <si>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</si>
  <si>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</si>
  <si>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</si>
  <si>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</si>
  <si>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</si>
  <si>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</si>
  <si>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</si>
  <si>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</si>
  <si>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</si>
  <si>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</si>
  <si>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</si>
  <si>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</si>
  <si>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</si>
  <si>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</si>
  <si>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</si>
  <si>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</si>
  <si>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</si>
  <si>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</si>
  <si>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</si>
  <si>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</si>
  <si>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</si>
  <si>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</si>
  <si>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</si>
  <si>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</si>
  <si>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</si>
  <si>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</si>
  <si>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</si>
  <si>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</si>
  <si>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</si>
  <si>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</si>
  <si>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</si>
  <si>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</si>
  <si>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</si>
  <si>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</si>
  <si>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</si>
  <si>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</si>
  <si>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</si>
  <si>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</si>
  <si>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</si>
  <si>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</si>
  <si>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</si>
  <si>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</si>
  <si>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</si>
  <si>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</si>
  <si>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</si>
  <si>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</si>
  <si>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</si>
  <si>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</si>
  <si>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</si>
  <si>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</si>
  <si>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</si>
  <si>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</si>
  <si>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</si>
  <si>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</si>
  <si>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</si>
  <si>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</si>
  <si>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</si>
  <si>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</si>
  <si>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</si>
  <si>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</si>
  <si>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</si>
  <si>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</si>
  <si>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</si>
  <si>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</si>
  <si>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</si>
  <si>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</si>
  <si>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</si>
  <si>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</si>
  <si>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</si>
  <si>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</si>
  <si>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</si>
  <si>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</si>
  <si>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</si>
  <si>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</si>
  <si>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</si>
  <si>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</si>
  <si>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</si>
  <si>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</si>
  <si>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</si>
  <si>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</si>
  <si>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</si>
  <si>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</si>
  <si>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</si>
  <si>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</si>
  <si>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</si>
  <si>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</si>
  <si>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</si>
  <si>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</si>
  <si>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</si>
  <si>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</si>
  <si>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</si>
  <si>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</si>
  <si>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</si>
  <si>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</si>
  <si>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</si>
  <si>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</si>
  <si>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</si>
  <si>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</si>
  <si>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</si>
  <si>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</si>
  <si>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</si>
  <si>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</si>
  <si>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</si>
  <si>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</si>
  <si>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</si>
  <si>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</si>
  <si>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</si>
  <si>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</si>
  <si>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</si>
  <si>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</si>
  <si>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</si>
  <si>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</si>
  <si>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</si>
  <si>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</si>
  <si>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</si>
  <si>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</si>
  <si>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</si>
  <si>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</si>
  <si>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</si>
  <si>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</si>
  <si>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</si>
  <si>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</si>
  <si>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</si>
  <si>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</si>
  <si>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</si>
  <si>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</si>
  <si>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</si>
  <si>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</si>
  <si>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</si>
  <si>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</si>
  <si>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</si>
  <si>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</si>
  <si>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</si>
  <si>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</si>
  <si>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</si>
  <si>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</si>
  <si>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</si>
  <si>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</si>
  <si>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</si>
  <si>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</si>
  <si>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</si>
  <si>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</si>
  <si>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</si>
  <si>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</si>
  <si>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</si>
  <si>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</si>
  <si>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</si>
  <si>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</si>
  <si>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</si>
  <si>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</si>
  <si>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</si>
  <si>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</si>
  <si>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</si>
  <si>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</si>
  <si>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</si>
  <si>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</si>
  <si>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</si>
  <si>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</si>
  <si>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</si>
  <si>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</si>
  <si>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</si>
  <si>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</si>
  <si>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</si>
  <si>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</si>
  <si>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</si>
  <si>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</si>
  <si>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</si>
  <si>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</si>
  <si>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</si>
  <si>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</si>
  <si>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</si>
  <si>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</si>
  <si>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</si>
  <si>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</si>
  <si>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</si>
  <si>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</si>
  <si>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</si>
  <si>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</si>
  <si>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</si>
  <si>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</si>
  <si>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</si>
  <si>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</si>
  <si>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</si>
  <si>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</si>
  <si>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</si>
  <si>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</si>
  <si>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</si>
  <si>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</si>
  <si>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</si>
  <si>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</si>
  <si>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</si>
  <si>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</si>
  <si>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</si>
  <si>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</si>
  <si>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</si>
  <si>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</si>
  <si>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</si>
  <si>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</si>
  <si>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</si>
  <si>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</si>
  <si>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</si>
  <si>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</si>
  <si>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</si>
  <si>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</si>
  <si>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</si>
  <si>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</si>
  <si>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</si>
  <si>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</si>
  <si>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</si>
  <si>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</si>
  <si>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</si>
  <si>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</si>
  <si>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</si>
  <si>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</si>
  <si>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</si>
  <si>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</si>
  <si>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</si>
  <si>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</si>
  <si>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</si>
  <si>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</si>
  <si>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</si>
  <si>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</si>
  <si>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</si>
  <si>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</si>
  <si>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</si>
  <si>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</si>
  <si>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</si>
  <si>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</si>
  <si>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</si>
  <si>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</si>
  <si>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</si>
  <si>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</si>
  <si>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</si>
  <si>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</si>
  <si>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</si>
  <si>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</si>
  <si>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</si>
  <si>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</si>
  <si>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</si>
  <si>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</si>
  <si>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</si>
  <si>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</si>
  <si>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</si>
  <si>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</si>
  <si>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</si>
  <si>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</si>
  <si>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</si>
  <si>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</si>
  <si>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</si>
  <si>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</si>
  <si>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</si>
  <si>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</si>
  <si>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</si>
  <si>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</si>
  <si>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</si>
  <si>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</si>
  <si>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</si>
  <si>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</si>
  <si>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</si>
  <si>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</si>
  <si>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</si>
  <si>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</si>
  <si>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</si>
  <si>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</si>
  <si>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</si>
  <si>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</si>
  <si>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</si>
  <si>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</si>
  <si>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</si>
  <si>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</si>
  <si>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</si>
  <si>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</si>
  <si>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</si>
  <si>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</si>
  <si>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</si>
  <si>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</si>
  <si>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</si>
  <si>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</si>
  <si>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</si>
  <si>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</si>
  <si>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</si>
  <si>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</si>
  <si>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</si>
  <si>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</si>
  <si>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</si>
  <si>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</si>
  <si>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</si>
  <si>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</si>
  <si>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</si>
  <si>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</si>
  <si>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</si>
  <si>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</si>
  <si>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</si>
  <si>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</si>
  <si>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</si>
  <si>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</si>
  <si>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</si>
  <si>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</si>
  <si>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</si>
  <si>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</si>
  <si>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</si>
  <si>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</si>
  <si>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</si>
  <si>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</si>
  <si>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</si>
  <si>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</si>
  <si>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</si>
  <si>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</si>
  <si>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</si>
  <si>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</si>
  <si>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</si>
  <si>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</si>
  <si>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</si>
  <si>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</si>
  <si>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</si>
  <si>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</si>
  <si>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</si>
  <si>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</si>
  <si>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</si>
  <si>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</si>
  <si>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</si>
  <si>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</si>
  <si>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</si>
  <si>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</si>
  <si>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</si>
  <si>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</si>
  <si>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</si>
  <si>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</si>
  <si>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</si>
  <si>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</si>
  <si>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</si>
  <si>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</si>
  <si>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</si>
  <si>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</si>
  <si>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</si>
  <si>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</si>
  <si>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</si>
  <si>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</si>
  <si>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</si>
  <si>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</si>
  <si>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</si>
  <si>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</si>
  <si>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</si>
  <si>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</si>
  <si>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</si>
  <si>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</si>
  <si>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</si>
  <si>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</si>
  <si>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</si>
  <si>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</si>
  <si>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</si>
  <si>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</si>
  <si>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</si>
  <si>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</si>
  <si>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</si>
  <si>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</si>
  <si>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</si>
  <si>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</si>
  <si>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</si>
  <si>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</si>
  <si>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</si>
  <si>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</si>
  <si>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</si>
  <si>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</si>
  <si>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</si>
  <si>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</si>
  <si>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</si>
  <si>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</si>
  <si>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</si>
  <si>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</si>
  <si>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</si>
  <si>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</si>
  <si>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</si>
  <si>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</si>
  <si>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</si>
  <si>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</si>
  <si>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</si>
  <si>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</si>
  <si>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</si>
  <si>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</si>
  <si>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</si>
  <si>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</si>
  <si>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</si>
  <si>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</si>
  <si>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</si>
  <si>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</si>
  <si>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</si>
  <si>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</si>
  <si>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</si>
  <si>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</si>
  <si>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</si>
  <si>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</si>
  <si>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</si>
  <si>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</si>
  <si>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</si>
  <si>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</si>
  <si>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</si>
  <si>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</si>
  <si>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</si>
  <si>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</si>
  <si>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</si>
  <si>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</si>
  <si>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</si>
  <si>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</si>
  <si>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</si>
  <si>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</si>
  <si>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</si>
  <si>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</si>
  <si>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</si>
  <si>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</si>
  <si>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</si>
  <si>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</si>
  <si>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</si>
  <si>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</si>
  <si>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</si>
  <si>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</si>
  <si>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</si>
  <si>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</si>
  <si>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</si>
  <si>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</si>
  <si>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</si>
  <si>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</si>
  <si>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</si>
  <si>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</si>
  <si>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</si>
  <si>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</si>
  <si>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</si>
  <si>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</si>
  <si>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</si>
  <si>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</si>
  <si>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</si>
  <si>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</si>
  <si>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</si>
  <si>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</si>
  <si>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</si>
  <si>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</si>
  <si>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</si>
  <si>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</si>
  <si>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</si>
  <si>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</si>
  <si>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</si>
  <si>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</si>
  <si>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</si>
  <si>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</si>
  <si>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</si>
  <si>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</si>
  <si>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</si>
  <si>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</si>
  <si>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</si>
  <si>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</si>
  <si>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</si>
  <si>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</si>
  <si>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</si>
  <si>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</si>
  <si>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</si>
  <si>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</si>
  <si>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</si>
  <si>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</si>
  <si>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</si>
  <si>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</si>
  <si>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</si>
  <si>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</si>
  <si>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</si>
  <si>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</si>
  <si>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</si>
  <si>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</si>
  <si>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</si>
  <si>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</si>
  <si>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</si>
  <si>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</si>
  <si>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</si>
  <si>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</si>
  <si>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</si>
  <si>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</si>
  <si>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</si>
  <si>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</si>
  <si>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</si>
  <si>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</si>
  <si>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</si>
  <si>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</si>
  <si>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</si>
  <si>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</si>
  <si>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</si>
  <si>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</si>
  <si>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</si>
  <si>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</si>
  <si>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</si>
  <si>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</si>
  <si>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</si>
  <si>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</si>
  <si>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</si>
  <si>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</si>
  <si>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</si>
  <si>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</si>
  <si>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</si>
  <si>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</si>
  <si>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</si>
  <si>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</si>
  <si>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</si>
  <si>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</si>
  <si>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</si>
  <si>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</si>
  <si>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</si>
  <si>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</si>
  <si>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</si>
  <si>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</si>
  <si>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</si>
  <si>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</si>
  <si>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</si>
  <si>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</si>
  <si>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</si>
  <si>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</si>
  <si>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</si>
  <si>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</si>
  <si>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</si>
  <si>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</si>
  <si>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</si>
  <si>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</si>
  <si>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</si>
  <si>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</si>
  <si>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</si>
  <si>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</si>
  <si>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</si>
  <si>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</si>
  <si>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</si>
  <si>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</si>
  <si>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</si>
  <si>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</si>
  <si>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</si>
  <si>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</si>
  <si>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</si>
  <si>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</si>
  <si>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</si>
  <si>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</si>
  <si>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</si>
  <si>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</si>
  <si>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</si>
  <si>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</si>
  <si>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</si>
  <si>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</si>
  <si>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</si>
  <si>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</si>
  <si>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</si>
  <si>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</si>
  <si>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</si>
  <si>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</si>
  <si>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</si>
  <si>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</si>
  <si>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</si>
  <si>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</si>
  <si>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</si>
  <si>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</si>
  <si>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</si>
  <si>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</si>
  <si>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</si>
  <si>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</si>
  <si>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</si>
  <si>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</si>
  <si>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</si>
  <si>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</si>
  <si>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</si>
  <si>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</si>
  <si>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</si>
  <si>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</si>
  <si>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</si>
  <si>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</si>
  <si>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</si>
  <si>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</si>
  <si>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</si>
  <si>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</si>
  <si>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</si>
  <si>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</si>
  <si>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</si>
  <si>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</si>
  <si>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</si>
  <si>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</si>
  <si>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</si>
  <si>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</si>
  <si>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</si>
  <si>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</si>
  <si>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</si>
  <si>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</si>
  <si>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</si>
  <si>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</si>
  <si>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</si>
  <si>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</si>
  <si>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</si>
  <si>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</si>
  <si>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</si>
  <si>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</si>
  <si>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</si>
  <si>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</si>
  <si>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</si>
  <si>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</si>
  <si>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</si>
  <si>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</si>
  <si>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</si>
  <si>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</si>
  <si>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</si>
  <si>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</si>
  <si>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</si>
  <si>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</si>
  <si>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</si>
  <si>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</si>
  <si>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</si>
  <si>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</si>
  <si>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</si>
  <si>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</si>
  <si>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</si>
  <si>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</si>
  <si>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</si>
  <si>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</si>
  <si>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</si>
  <si>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</si>
  <si>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</si>
  <si>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</si>
  <si>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</si>
  <si>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</si>
  <si>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</si>
  <si>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</si>
  <si>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</si>
  <si>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</si>
  <si>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</si>
  <si>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</si>
  <si>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</si>
  <si>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</si>
  <si>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</si>
  <si>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</si>
  <si>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</si>
  <si>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</si>
  <si>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</si>
  <si>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</si>
  <si>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</si>
  <si>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</si>
  <si>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</si>
  <si>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</si>
  <si>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</si>
  <si>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</si>
  <si>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</si>
  <si>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</si>
  <si>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</si>
  <si>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</si>
  <si>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</si>
  <si>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</si>
  <si>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</si>
  <si>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</si>
  <si>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</si>
  <si>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</si>
  <si>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</si>
  <si>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</si>
  <si>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</si>
  <si>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</si>
  <si>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</si>
  <si>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</si>
  <si>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</si>
  <si>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</si>
  <si>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</si>
  <si>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</si>
  <si>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</si>
  <si>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</si>
  <si>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</si>
  <si>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</si>
  <si>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</si>
  <si>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</si>
  <si>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</si>
  <si>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</si>
  <si>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</si>
  <si>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</si>
  <si>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</si>
  <si>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</si>
  <si>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</si>
  <si>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</si>
  <si>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</si>
  <si>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</si>
  <si>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</si>
  <si>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</si>
  <si>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</si>
  <si>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</si>
  <si>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</si>
  <si>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</si>
  <si>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</si>
  <si>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</si>
  <si>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</si>
  <si>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</si>
  <si>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</si>
  <si>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</si>
  <si>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</si>
  <si>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</si>
  <si>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</si>
  <si>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</si>
  <si>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</si>
  <si>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</si>
  <si>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</si>
  <si>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</si>
  <si>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</si>
  <si>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</si>
  <si>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</si>
  <si>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</si>
  <si>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</si>
  <si>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</si>
  <si>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</si>
  <si>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</si>
  <si>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</si>
  <si>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</si>
  <si>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</si>
  <si>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</si>
  <si>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</si>
  <si>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</si>
  <si>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</si>
  <si>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</si>
  <si>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</si>
  <si>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</si>
  <si>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</si>
  <si>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</si>
  <si>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</si>
  <si>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</si>
  <si>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</si>
  <si>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</si>
  <si>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</si>
  <si>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</si>
  <si>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</si>
  <si>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</si>
  <si>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</si>
  <si>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</si>
  <si>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</si>
  <si>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</si>
  <si>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</si>
  <si>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</si>
  <si>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</si>
  <si>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</si>
  <si>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</si>
  <si>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</si>
  <si>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</si>
  <si>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</si>
  <si>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</si>
  <si>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</si>
  <si>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</si>
  <si>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</si>
  <si>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</si>
  <si>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</si>
  <si>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</si>
  <si>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</si>
  <si>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</si>
  <si>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</si>
  <si>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</si>
  <si>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</si>
  <si>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</si>
  <si>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</si>
  <si>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</si>
  <si>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</si>
  <si>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</si>
  <si>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</si>
  <si>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</si>
  <si>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</si>
  <si>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</si>
  <si>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</si>
  <si>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</si>
  <si>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</si>
  <si>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</si>
  <si>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</si>
  <si>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</si>
  <si>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</si>
  <si>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</si>
  <si>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</si>
  <si>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</si>
  <si>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</si>
  <si>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</si>
  <si>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</si>
  <si>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</si>
  <si>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</si>
  <si>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</si>
  <si>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</si>
  <si>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</si>
  <si>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</si>
  <si>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</si>
  <si>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</si>
  <si>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</si>
  <si>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</si>
  <si>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</si>
  <si>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</si>
  <si>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</si>
  <si>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</si>
  <si>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</si>
  <si>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</si>
  <si>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</si>
  <si>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</si>
  <si>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</si>
  <si>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</si>
  <si>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</si>
  <si>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</si>
  <si>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</si>
  <si>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</si>
  <si>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</si>
  <si>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</si>
  <si>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</si>
  <si>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</si>
  <si>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</si>
  <si>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</si>
  <si>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</si>
  <si>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</si>
  <si>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</si>
  <si>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</si>
  <si>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</si>
  <si>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</si>
  <si>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</si>
  <si>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</si>
  <si>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</si>
  <si>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</si>
  <si>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</si>
  <si>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</si>
  <si>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</si>
  <si>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</si>
  <si>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</si>
  <si>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</si>
  <si>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</si>
  <si>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</si>
  <si>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</si>
  <si>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</si>
  <si>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</si>
  <si>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</si>
  <si>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</si>
  <si>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</si>
  <si>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</si>
  <si>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</si>
  <si>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</si>
  <si>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</si>
  <si>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</si>
  <si>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</si>
  <si>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</si>
  <si>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</si>
  <si>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</si>
  <si>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</si>
  <si>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</si>
  <si>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</si>
  <si>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</si>
  <si>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</si>
  <si>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</si>
  <si>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</si>
  <si>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</si>
  <si>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</si>
  <si>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</si>
  <si>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</si>
  <si>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</si>
  <si>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</si>
  <si>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</si>
  <si>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</si>
  <si>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</si>
  <si>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</si>
  <si>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</si>
  <si>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</si>
  <si>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</si>
  <si>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</si>
  <si>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</si>
  <si>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</si>
  <si>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</si>
  <si>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</si>
  <si>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</si>
  <si>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</si>
  <si>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</si>
  <si>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</si>
  <si>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</si>
  <si>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</si>
  <si>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</si>
  <si>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</si>
  <si>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</si>
  <si>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</si>
  <si>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</si>
  <si>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</si>
  <si>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</si>
  <si>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</si>
  <si>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</si>
  <si>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</si>
  <si>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</si>
  <si>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</si>
  <si>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</si>
  <si>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</si>
  <si>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</si>
  <si>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</si>
  <si>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</si>
  <si>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</si>
  <si>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</si>
  <si>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</si>
  <si>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</si>
  <si>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</si>
  <si>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</si>
  <si>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</si>
  <si>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</si>
  <si>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</si>
  <si>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</si>
  <si>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</si>
  <si>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</si>
  <si>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</si>
  <si>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</si>
  <si>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</si>
  <si>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</si>
  <si>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</si>
  <si>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</si>
  <si>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</si>
  <si>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</si>
  <si>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</si>
  <si>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</si>
  <si>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</si>
  <si>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</si>
  <si>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</si>
  <si>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</si>
  <si>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</si>
  <si>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</si>
  <si>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</si>
  <si>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</si>
  <si>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</si>
  <si>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</si>
  <si>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</si>
  <si>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</si>
  <si>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</si>
  <si>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</si>
  <si>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</si>
  <si>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</si>
  <si>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</si>
  <si>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</si>
  <si>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</si>
  <si>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</si>
  <si>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</si>
  <si>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</si>
  <si>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</si>
  <si>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</si>
  <si>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</si>
  <si>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</si>
  <si>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</si>
  <si>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</si>
  <si>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</si>
  <si>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</si>
  <si>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</si>
  <si>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</si>
  <si>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</si>
  <si>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</si>
  <si>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</si>
  <si>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</si>
  <si>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</si>
  <si>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</si>
  <si>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</si>
  <si>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</si>
  <si>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</si>
  <si>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</si>
  <si>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</si>
  <si>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</si>
  <si>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</si>
  <si>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</si>
  <si>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</si>
  <si>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</si>
  <si>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</si>
  <si>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</si>
  <si>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</si>
  <si>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</si>
  <si>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</si>
  <si>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</si>
  <si>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</si>
  <si>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</si>
  <si>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</si>
  <si>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</si>
  <si>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</si>
  <si>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</si>
  <si>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</si>
  <si>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</si>
  <si>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</si>
  <si>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</si>
  <si>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</si>
  <si>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</si>
  <si>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</si>
  <si>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</si>
  <si>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</si>
  <si>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</si>
  <si>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</si>
  <si>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</si>
  <si>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</si>
  <si>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</si>
  <si>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</si>
  <si>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</si>
  <si>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</si>
  <si>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</si>
  <si>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</si>
  <si>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</si>
  <si>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</si>
  <si>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</si>
  <si>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</si>
  <si>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</si>
  <si>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</si>
  <si>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</si>
  <si>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</si>
  <si>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</si>
  <si>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</si>
  <si>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</si>
  <si>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</si>
  <si>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</si>
  <si>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</si>
  <si>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</si>
  <si>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</si>
  <si>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</si>
  <si>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</si>
  <si>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</si>
  <si>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</si>
  <si>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</si>
  <si>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</si>
  <si>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</si>
  <si>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</si>
  <si>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</si>
  <si>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</si>
  <si>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</si>
  <si>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</si>
  <si>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</si>
  <si>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</si>
  <si>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</si>
  <si>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</si>
  <si>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</si>
  <si>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</si>
  <si>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</si>
  <si>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</si>
  <si>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</si>
  <si>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</si>
  <si>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</si>
  <si>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</si>
  <si>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</si>
  <si>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</si>
  <si>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</si>
  <si>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</si>
  <si>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</si>
  <si>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</si>
  <si>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</si>
  <si>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</si>
  <si>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</si>
  <si>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</si>
  <si>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</si>
  <si>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</si>
  <si>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</si>
  <si>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</si>
  <si>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</si>
  <si>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</si>
  <si>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</si>
  <si>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</si>
  <si>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</si>
  <si>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</si>
  <si>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</si>
  <si>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</si>
  <si>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</si>
  <si>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</si>
  <si>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</si>
  <si>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</si>
  <si>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</si>
  <si>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</si>
  <si>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</si>
  <si>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</si>
  <si>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</si>
  <si>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</si>
  <si>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</si>
  <si>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</si>
  <si>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</si>
  <si>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</si>
  <si>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</si>
  <si>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</si>
  <si>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</si>
  <si>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</si>
  <si>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</si>
  <si>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</si>
  <si>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</si>
  <si>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</si>
  <si>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</si>
  <si>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</si>
  <si>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</si>
  <si>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</si>
  <si>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</si>
  <si>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</si>
  <si>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</si>
  <si>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</si>
  <si>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</si>
  <si>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</si>
  <si>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</si>
  <si>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</si>
  <si>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</si>
  <si>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</si>
  <si>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</si>
  <si>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</si>
  <si>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</si>
  <si>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</si>
  <si>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</si>
  <si>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</si>
  <si>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</si>
  <si>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</si>
  <si>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</si>
  <si>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</si>
  <si>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</si>
  <si>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</si>
  <si>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</si>
  <si>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</si>
  <si>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</si>
  <si>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</si>
  <si>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</si>
  <si>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</si>
  <si>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</si>
  <si>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</si>
  <si>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</si>
  <si>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</si>
  <si>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</si>
  <si>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</si>
  <si>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</si>
  <si>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</si>
  <si>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</si>
  <si>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</si>
  <si>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</si>
  <si>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</si>
  <si>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</si>
  <si>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</si>
  <si>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</si>
  <si>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</si>
  <si>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</si>
  <si>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</si>
  <si>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</si>
  <si>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</si>
  <si>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</si>
  <si>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</si>
  <si>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</si>
  <si>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</si>
  <si>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</si>
  <si>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</si>
  <si>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</si>
  <si>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</si>
  <si>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</si>
  <si>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</si>
  <si>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</si>
  <si>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</si>
  <si>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</si>
  <si>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</si>
  <si>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</si>
  <si>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</si>
  <si>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</si>
  <si>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</si>
  <si>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</si>
  <si>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</si>
  <si>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</si>
  <si>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</si>
  <si>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</si>
  <si>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</si>
  <si>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</si>
  <si>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</si>
  <si>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</si>
  <si>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</si>
  <si>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</si>
  <si>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</si>
  <si>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</si>
  <si>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</si>
  <si>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</si>
  <si>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</si>
  <si>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</si>
  <si>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</si>
  <si>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</si>
  <si>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</si>
  <si>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</si>
  <si>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</si>
  <si>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</si>
  <si>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</si>
  <si>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</si>
  <si>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</si>
  <si>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</si>
  <si>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</si>
  <si>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</si>
  <si>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</si>
  <si>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</si>
  <si>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</si>
  <si>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</si>
  <si>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</si>
  <si>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</si>
  <si>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</si>
  <si>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</si>
  <si>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</si>
  <si>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</si>
  <si>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</si>
  <si>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</si>
  <si>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</si>
  <si>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</si>
  <si>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</si>
  <si>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</si>
  <si>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</si>
  <si>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</si>
  <si>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</si>
  <si>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</si>
  <si>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</si>
  <si>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</si>
  <si>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</si>
  <si>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</si>
  <si>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</si>
  <si>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</si>
  <si>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</si>
  <si>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</si>
  <si>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</si>
  <si>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</si>
  <si>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</si>
  <si>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</si>
  <si>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</si>
  <si>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</si>
  <si>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</si>
  <si>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</si>
  <si>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</si>
  <si>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</si>
  <si>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</si>
  <si>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</si>
  <si>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</si>
  <si>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</si>
  <si>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</si>
  <si>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</si>
  <si>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</si>
  <si>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</si>
  <si>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</si>
  <si>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</si>
  <si>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</si>
  <si>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</si>
  <si>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</si>
  <si>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</si>
  <si>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</si>
  <si>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</si>
  <si>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</si>
  <si>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</si>
  <si>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</si>
  <si>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</si>
  <si>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</si>
  <si>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</si>
  <si>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</si>
  <si>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</si>
  <si>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</si>
  <si>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</si>
  <si>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</si>
  <si>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</si>
  <si>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</si>
  <si>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</si>
  <si>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</si>
  <si>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</si>
  <si>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</si>
  <si>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</si>
  <si>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</si>
  <si>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</si>
  <si>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</si>
  <si>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</si>
  <si>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</si>
  <si>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</si>
  <si>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</si>
  <si>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</si>
  <si>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</si>
  <si>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</si>
  <si>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</si>
  <si>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</si>
  <si>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</si>
  <si>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</si>
  <si>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</si>
  <si>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</si>
  <si>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</si>
  <si>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</si>
  <si>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</si>
  <si>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</si>
  <si>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</si>
  <si>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</si>
  <si>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</si>
  <si>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</si>
  <si>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</si>
  <si>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</si>
  <si>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</si>
  <si>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</si>
  <si>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</si>
  <si>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</si>
  <si>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</si>
  <si>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</si>
  <si>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</si>
  <si>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</si>
  <si>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</si>
  <si>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</si>
  <si>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</si>
  <si>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</si>
  <si>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</si>
  <si>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</si>
  <si>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</si>
  <si>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</si>
  <si>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</si>
  <si>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</si>
  <si>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</si>
  <si>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</si>
  <si>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</si>
  <si>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</si>
  <si>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</si>
  <si>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</si>
  <si>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</si>
  <si>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</si>
  <si>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</si>
  <si>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</si>
  <si>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</si>
  <si>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</si>
  <si>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</si>
  <si>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</si>
  <si>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</si>
  <si>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</si>
  <si>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</si>
  <si>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</si>
  <si>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</si>
  <si>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</si>
  <si>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</si>
  <si>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</si>
  <si>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</si>
  <si>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</si>
  <si>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</si>
  <si>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</si>
  <si>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</si>
  <si>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</si>
  <si>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</si>
  <si>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</si>
  <si>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</si>
  <si>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</si>
  <si>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</si>
  <si>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</si>
  <si>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</si>
  <si>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</si>
  <si>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</si>
  <si>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</si>
  <si>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</si>
  <si>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</si>
  <si>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</si>
  <si>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</si>
  <si>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</si>
  <si>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</si>
  <si>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</si>
  <si>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</si>
  <si>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</si>
  <si>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</si>
  <si>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</si>
  <si>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</si>
  <si>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</si>
  <si>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</si>
  <si>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</si>
  <si>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</si>
  <si>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</si>
  <si>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</si>
  <si>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</si>
  <si>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</si>
  <si>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</si>
  <si>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</si>
  <si>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</si>
  <si>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</si>
  <si>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</si>
  <si>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</si>
  <si>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</si>
  <si>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</si>
  <si>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</si>
  <si>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</si>
  <si>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</si>
  <si>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</si>
  <si>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</si>
  <si>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</si>
  <si>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</si>
  <si>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</si>
  <si>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</si>
  <si>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</si>
  <si>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</si>
  <si>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</si>
  <si>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</si>
  <si>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</si>
  <si>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</si>
  <si>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</si>
  <si>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</si>
  <si>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</si>
  <si>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</si>
  <si>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</si>
  <si>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</si>
  <si>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</si>
  <si>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</si>
  <si>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</si>
  <si>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</si>
  <si>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</si>
  <si>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</si>
  <si>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</si>
  <si>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</si>
  <si>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</si>
  <si>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</si>
  <si>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</si>
  <si>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</si>
  <si>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</si>
  <si>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</si>
  <si>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</si>
  <si>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</si>
  <si>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</si>
  <si>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</si>
  <si>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</si>
  <si>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</si>
  <si>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</si>
  <si>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</si>
  <si>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</si>
  <si>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</si>
  <si>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</si>
  <si>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</si>
  <si>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</si>
  <si>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</si>
  <si>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</si>
  <si>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</si>
  <si>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</si>
  <si>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</si>
  <si>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</si>
  <si>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</si>
  <si>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</si>
  <si>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</si>
  <si>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</si>
  <si>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</si>
  <si>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</si>
  <si>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</si>
  <si>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</si>
  <si>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</si>
  <si>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</si>
  <si>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</si>
  <si>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</si>
  <si>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</si>
  <si>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</si>
  <si>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</si>
  <si>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</si>
  <si>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</si>
  <si>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</si>
  <si>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</si>
  <si>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</si>
  <si>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</si>
  <si>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</si>
  <si>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</si>
  <si>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</si>
  <si>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</si>
  <si>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</si>
  <si>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</si>
  <si>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</si>
  <si>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</si>
  <si>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</si>
  <si>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</si>
  <si>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</si>
  <si>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</si>
  <si>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</si>
  <si>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</si>
  <si>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</si>
  <si>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</si>
  <si>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</si>
  <si>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</si>
  <si>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</si>
  <si>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</si>
  <si>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</si>
  <si>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</si>
  <si>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</si>
  <si>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</si>
  <si>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</si>
  <si>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</si>
  <si>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</si>
  <si>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</si>
  <si>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</si>
  <si>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</si>
  <si>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</si>
  <si>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</si>
  <si>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</si>
  <si>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</si>
  <si>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</si>
  <si>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</si>
  <si>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</si>
  <si>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</si>
  <si>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</si>
  <si>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</si>
  <si>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</si>
  <si>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</si>
  <si>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</si>
  <si>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</si>
  <si>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</si>
  <si>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</si>
  <si>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</si>
  <si>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</si>
  <si>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</si>
  <si>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</si>
  <si>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</si>
  <si>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</si>
  <si>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</si>
  <si>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</si>
  <si>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</si>
  <si>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</si>
  <si>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</si>
  <si>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</si>
  <si>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</si>
  <si>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</si>
  <si>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</si>
  <si>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</si>
  <si>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</si>
  <si>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</si>
  <si>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</si>
  <si>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</si>
  <si>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</si>
  <si>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</si>
  <si>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</si>
  <si>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</si>
  <si>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</si>
  <si>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</si>
  <si>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</si>
  <si>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</si>
  <si>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</si>
  <si>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</si>
  <si>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</si>
  <si>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</si>
  <si>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</si>
  <si>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</si>
  <si>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</si>
  <si>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</si>
  <si>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</si>
  <si>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</si>
  <si>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</si>
  <si>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</si>
  <si>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</si>
  <si>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</si>
  <si>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</si>
  <si>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</si>
  <si>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</si>
  <si>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</si>
  <si>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</si>
  <si>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</si>
  <si>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</si>
  <si>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</si>
  <si>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</si>
  <si>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</si>
  <si>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</si>
  <si>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</si>
  <si>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</si>
  <si>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</si>
  <si>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</si>
  <si>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</si>
  <si>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</si>
  <si>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</si>
  <si>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</si>
  <si>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</si>
  <si>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</si>
  <si>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</si>
  <si>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</si>
  <si>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</si>
  <si>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</si>
  <si>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</si>
  <si>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</si>
  <si>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</si>
  <si>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</si>
  <si>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</si>
  <si>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</si>
  <si>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</si>
  <si>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</si>
  <si>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</si>
  <si>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</si>
  <si>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</si>
  <si>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</si>
  <si>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</si>
  <si>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</si>
  <si>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</si>
  <si>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</si>
  <si>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</si>
  <si>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</si>
  <si>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</si>
  <si>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</si>
  <si>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</si>
  <si>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</si>
  <si>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</si>
  <si>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</si>
  <si>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</si>
  <si>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</si>
  <si>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</si>
  <si>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</si>
  <si>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</si>
  <si>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</si>
  <si>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</si>
  <si>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</si>
  <si>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</si>
  <si>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</si>
  <si>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</si>
  <si>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</si>
  <si>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</si>
  <si>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</si>
  <si>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</si>
  <si>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</si>
  <si>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</si>
  <si>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</si>
  <si>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</si>
  <si>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</si>
  <si>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</si>
  <si>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</si>
  <si>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</si>
  <si>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</si>
  <si>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</si>
  <si>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</si>
  <si>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</si>
  <si>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</si>
  <si>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</si>
  <si>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</si>
  <si>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</si>
  <si>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</si>
  <si>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</si>
  <si>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</si>
  <si>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</si>
  <si>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</si>
  <si>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</si>
  <si>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</si>
  <si>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</si>
  <si>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</si>
  <si>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</si>
  <si>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</si>
  <si>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</si>
  <si>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</si>
  <si>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</si>
  <si>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</si>
  <si>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</si>
  <si>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</si>
  <si>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</si>
  <si>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</si>
  <si>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</si>
  <si>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</si>
  <si>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</si>
  <si>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</si>
  <si>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</si>
  <si>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</si>
  <si>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</si>
  <si>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</si>
  <si>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</si>
  <si>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</si>
  <si>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</si>
  <si>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</si>
  <si>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</si>
  <si>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</si>
  <si>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</si>
  <si>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</si>
  <si>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</si>
  <si>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</si>
  <si>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</si>
  <si>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</si>
  <si>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</si>
  <si>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</si>
  <si>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</si>
  <si>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</si>
  <si>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</si>
  <si>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</si>
  <si>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</si>
  <si>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</si>
  <si>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</si>
  <si>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</si>
  <si>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</si>
  <si>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</si>
  <si>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</si>
  <si>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</si>
  <si>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</si>
  <si>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</si>
  <si>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</si>
  <si>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</si>
  <si>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</si>
  <si>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</si>
  <si>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</si>
  <si>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</si>
  <si>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</si>
  <si>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</si>
  <si>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</si>
  <si>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</si>
  <si>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</si>
  <si>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</si>
  <si>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</si>
  <si>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</si>
  <si>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</si>
  <si>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</si>
  <si>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</si>
  <si>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</si>
  <si>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</si>
  <si>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</si>
  <si>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</si>
  <si>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</si>
  <si>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</si>
  <si>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</si>
  <si>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</si>
  <si>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</si>
  <si>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</si>
  <si>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</si>
  <si>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</si>
  <si>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</si>
  <si>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</si>
  <si>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</si>
  <si>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</si>
  <si>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</si>
  <si>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</si>
  <si>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</si>
  <si>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</si>
  <si>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</si>
  <si>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</si>
  <si>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</si>
  <si>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</si>
  <si>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</si>
  <si>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</si>
  <si>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</si>
  <si>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</si>
  <si>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</si>
  <si>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</si>
  <si>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</si>
  <si>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</si>
  <si>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</si>
  <si>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</si>
  <si>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</si>
  <si>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</si>
  <si>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</si>
  <si>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</si>
  <si>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</si>
  <si>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</si>
  <si>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</si>
  <si>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</si>
  <si>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</si>
  <si>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</si>
  <si>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</si>
  <si>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</si>
  <si>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</si>
  <si>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</si>
  <si>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</si>
  <si>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</si>
  <si>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</si>
  <si>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</si>
  <si>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</si>
  <si>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</si>
  <si>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</si>
  <si>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</si>
  <si>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</si>
  <si>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</si>
  <si>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</si>
  <si>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</si>
  <si>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</si>
  <si>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</si>
  <si>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</si>
  <si>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</si>
  <si>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</si>
  <si>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</si>
  <si>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</si>
  <si>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</si>
  <si>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</si>
  <si>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</si>
  <si>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</si>
  <si>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</si>
  <si>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</si>
  <si>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</si>
  <si>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</si>
  <si>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</si>
  <si>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</si>
  <si>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</si>
  <si>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</si>
  <si>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</si>
  <si>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</si>
  <si>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</si>
  <si>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</si>
  <si>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</si>
  <si>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</si>
  <si>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</si>
  <si>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</si>
  <si>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</si>
  <si>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</si>
  <si>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</si>
  <si>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</si>
  <si>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</si>
  <si>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</si>
  <si>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</si>
  <si>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</si>
  <si>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</si>
  <si>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</si>
  <si>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</si>
  <si>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</si>
  <si>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</si>
  <si>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</si>
  <si>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</si>
  <si>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</si>
  <si>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</si>
  <si>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</si>
  <si>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</si>
  <si>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</si>
  <si>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</si>
  <si>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</si>
  <si>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</si>
  <si>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</si>
  <si>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</si>
  <si>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</si>
  <si>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</si>
  <si>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</si>
  <si>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</si>
  <si>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</si>
  <si>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</si>
  <si>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</si>
  <si>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</si>
  <si>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</si>
  <si>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</si>
  <si>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</si>
  <si>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</si>
  <si>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</si>
  <si>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</si>
  <si>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</si>
  <si>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</si>
  <si>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</si>
  <si>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</si>
  <si>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</si>
  <si>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</si>
  <si>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</si>
  <si>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</si>
  <si>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</si>
  <si>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</si>
  <si>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</si>
  <si>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</si>
  <si>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</si>
  <si>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</si>
  <si>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</si>
  <si>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</si>
  <si>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</si>
  <si>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</si>
  <si>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</si>
  <si>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</si>
  <si>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</si>
  <si>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</si>
  <si>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</si>
  <si>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</si>
  <si>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</si>
  <si>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</si>
  <si>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</si>
  <si>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</si>
  <si>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</si>
  <si>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</si>
  <si>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</si>
  <si>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</si>
  <si>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</si>
  <si>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</si>
  <si>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</si>
  <si>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</si>
  <si>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</si>
  <si>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</si>
  <si>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</si>
  <si>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</si>
  <si>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</si>
  <si>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</si>
  <si>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</si>
  <si>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</si>
  <si>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</si>
  <si>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</si>
  <si>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</si>
  <si>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</si>
  <si>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</si>
  <si>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</si>
  <si>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</si>
  <si>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</si>
  <si>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</si>
  <si>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</si>
  <si>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</si>
  <si>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</si>
  <si>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</si>
  <si>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</si>
  <si>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</si>
  <si>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</si>
  <si>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</si>
  <si>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</si>
  <si>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</si>
  <si>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</si>
  <si>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</si>
  <si>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</si>
  <si>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</si>
  <si>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</si>
  <si>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</si>
  <si>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</si>
  <si>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</si>
  <si>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</si>
  <si>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</si>
  <si>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</si>
  <si>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</si>
  <si>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</si>
  <si>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</si>
  <si>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</si>
  <si>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</si>
  <si>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</si>
  <si>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</si>
  <si>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</si>
  <si>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</si>
  <si>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</si>
  <si>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</si>
  <si>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</si>
  <si>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</si>
  <si>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</si>
  <si>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</si>
  <si>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</si>
  <si>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</si>
  <si>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</si>
  <si>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</si>
  <si>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</si>
  <si>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</si>
  <si>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</si>
  <si>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</si>
  <si>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</si>
  <si>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</si>
  <si>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</si>
  <si>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</si>
  <si>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</si>
  <si>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</si>
  <si>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</si>
  <si>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</si>
  <si>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</si>
  <si>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</si>
  <si>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</si>
  <si>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</si>
  <si>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</si>
  <si>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</si>
  <si>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</si>
  <si>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</si>
  <si>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</si>
  <si>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</si>
  <si>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</si>
  <si>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</si>
  <si>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</si>
  <si>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</si>
  <si>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</si>
  <si>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</si>
  <si>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</si>
  <si>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</si>
  <si>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</si>
  <si>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</si>
  <si>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</si>
  <si>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</si>
  <si>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</si>
  <si>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</si>
  <si>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</si>
  <si>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</si>
  <si>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</si>
  <si>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</si>
  <si>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</si>
  <si>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</si>
  <si>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</si>
  <si>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</si>
  <si>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</si>
  <si>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</si>
  <si>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</si>
  <si>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</si>
  <si>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</si>
  <si>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</si>
  <si>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</si>
  <si>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</si>
  <si>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</si>
  <si>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</si>
  <si>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</si>
  <si>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</si>
  <si>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</si>
  <si>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</si>
  <si>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</si>
  <si>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</si>
  <si>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</si>
  <si>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</si>
  <si>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</si>
  <si>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</si>
  <si>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</si>
  <si>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</si>
  <si>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</si>
  <si>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</si>
  <si>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</si>
  <si>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</si>
  <si>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</si>
  <si>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</si>
  <si>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</si>
  <si>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</si>
  <si>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</si>
  <si>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</si>
  <si>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</si>
  <si>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</si>
  <si>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</si>
  <si>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</si>
  <si>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</si>
  <si>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</si>
  <si>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</si>
  <si>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</si>
  <si>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</si>
  <si>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</si>
  <si>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</si>
  <si>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</si>
  <si>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</si>
  <si>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</si>
  <si>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</si>
  <si>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</si>
  <si>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</si>
  <si>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</si>
  <si>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</si>
  <si>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</si>
  <si>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</si>
  <si>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</si>
  <si>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</si>
  <si>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</si>
  <si>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</si>
  <si>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</si>
  <si>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</si>
  <si>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</si>
  <si>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</si>
  <si>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</si>
  <si>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</si>
  <si>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</si>
  <si>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</si>
  <si>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</si>
  <si>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</si>
  <si>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</si>
  <si>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</si>
  <si>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</si>
  <si>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</si>
  <si>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</si>
  <si>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</si>
  <si>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</si>
  <si>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</si>
  <si>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</si>
  <si>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</si>
  <si>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</si>
  <si>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</si>
  <si>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</si>
  <si>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</si>
  <si>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</si>
  <si>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</si>
  <si>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</si>
  <si>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</si>
  <si>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</si>
  <si>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</si>
  <si>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</si>
  <si>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</si>
  <si>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</si>
  <si>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</si>
  <si>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</si>
  <si>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</si>
  <si>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</si>
  <si>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</si>
  <si>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</si>
  <si>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</si>
  <si>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</si>
  <si>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</si>
  <si>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</si>
  <si>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</si>
  <si>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</si>
  <si>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</si>
  <si>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</si>
  <si>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</si>
  <si>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</si>
  <si>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</si>
  <si>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</si>
  <si>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</si>
  <si>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</si>
  <si>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</si>
  <si>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</si>
  <si>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</si>
  <si>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</si>
  <si>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</si>
  <si>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</si>
  <si>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</si>
  <si>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</si>
  <si>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</si>
  <si>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</si>
  <si>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</si>
  <si>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</si>
  <si>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</si>
  <si>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</si>
  <si>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</si>
  <si>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</si>
  <si>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</si>
  <si>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</si>
  <si>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</si>
  <si>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</si>
  <si>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</si>
  <si>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</si>
  <si>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</si>
  <si>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</si>
  <si>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</si>
  <si>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</si>
  <si>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</si>
  <si>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</si>
  <si>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</si>
  <si>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</si>
  <si>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</si>
  <si>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</si>
  <si>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</si>
  <si>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</si>
  <si>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</si>
  <si>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</si>
  <si>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</si>
  <si>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</si>
  <si>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</si>
  <si>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</si>
  <si>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</si>
  <si>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</si>
  <si>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</si>
  <si>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</si>
  <si>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</si>
  <si>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</si>
  <si>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</si>
  <si>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</si>
  <si>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</si>
  <si>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</si>
  <si>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</si>
  <si>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</si>
  <si>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</si>
  <si>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</si>
  <si>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</si>
  <si>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</si>
  <si>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</si>
  <si>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</si>
  <si>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</si>
  <si>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</si>
  <si>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</si>
  <si>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</si>
  <si>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</si>
  <si>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</si>
  <si>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</si>
  <si>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</si>
  <si>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</si>
  <si>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</si>
  <si>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</si>
  <si>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</si>
  <si>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</si>
  <si>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</si>
  <si>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</si>
  <si>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</si>
  <si>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</si>
  <si>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</si>
  <si>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</si>
  <si>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</si>
  <si>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</si>
  <si>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</si>
  <si>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</si>
  <si>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</si>
  <si>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</si>
  <si>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</si>
  <si>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</si>
  <si>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</si>
  <si>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</si>
  <si>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</si>
  <si>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</si>
  <si>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</si>
  <si>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</si>
  <si>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</si>
  <si>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</si>
  <si>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</si>
  <si>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</si>
  <si>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</si>
  <si>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</si>
  <si>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</si>
  <si>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</si>
  <si>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</si>
  <si>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</si>
  <si>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</si>
  <si>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</si>
  <si>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</si>
  <si>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</si>
  <si>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</si>
  <si>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</si>
  <si>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</si>
  <si>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</si>
  <si>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</si>
  <si>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</si>
  <si>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</si>
  <si>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</si>
  <si>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</si>
  <si>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</si>
  <si>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</si>
  <si>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</si>
  <si>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</si>
  <si>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</si>
  <si>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</si>
  <si>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</si>
  <si>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</si>
  <si>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</si>
  <si>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</si>
  <si>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</si>
  <si>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</si>
  <si>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</si>
  <si>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</si>
  <si>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</si>
  <si>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</si>
  <si>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</si>
  <si>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</si>
  <si>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</si>
  <si>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</si>
  <si>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</si>
  <si>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</si>
  <si>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</si>
  <si>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</si>
  <si>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</si>
  <si>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</si>
  <si>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</si>
  <si>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</si>
  <si>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</si>
  <si>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</si>
  <si>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</si>
  <si>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</si>
  <si>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</si>
  <si>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</si>
  <si>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</si>
  <si>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</si>
  <si>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</si>
  <si>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</si>
  <si>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</si>
  <si>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</si>
  <si>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</si>
  <si>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</si>
  <si>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</si>
  <si>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</si>
  <si>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</si>
  <si>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</si>
  <si>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</si>
  <si>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</si>
  <si>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</si>
  <si>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</si>
  <si>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</si>
  <si>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</si>
  <si>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</si>
  <si>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</si>
  <si>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</si>
  <si>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</si>
  <si>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</si>
  <si>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</si>
  <si>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</si>
  <si>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</si>
  <si>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</si>
  <si>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</si>
  <si>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</si>
  <si>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</si>
  <si>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</si>
  <si>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</si>
  <si>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</si>
  <si>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</si>
  <si>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</si>
  <si>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</si>
  <si>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</si>
  <si>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</si>
  <si>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</si>
  <si>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</si>
  <si>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</si>
  <si>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</si>
  <si>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</si>
  <si>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</si>
  <si>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</si>
  <si>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</si>
  <si>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</si>
  <si>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</si>
  <si>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</si>
  <si>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</si>
  <si>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</si>
  <si>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</si>
  <si>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</si>
  <si>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</si>
  <si>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</si>
  <si>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</si>
  <si>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</si>
  <si>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</si>
  <si>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</si>
  <si>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</si>
  <si>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</si>
  <si>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</si>
  <si>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</si>
  <si>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</si>
  <si>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</si>
  <si>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</si>
  <si>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</si>
  <si>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</si>
  <si>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</si>
  <si>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</si>
  <si>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</si>
  <si>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</si>
  <si>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</si>
  <si>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</si>
  <si>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</si>
  <si>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</si>
  <si>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</si>
  <si>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</si>
  <si>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</si>
  <si>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</si>
  <si>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</si>
  <si>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</si>
  <si>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</si>
  <si>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</si>
  <si>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</si>
  <si>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</si>
  <si>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</si>
  <si>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</si>
  <si>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</si>
  <si>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</si>
  <si>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</si>
  <si>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</si>
  <si>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</si>
  <si>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</si>
  <si>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</si>
  <si>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</si>
  <si>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</si>
  <si>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</si>
  <si>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</si>
  <si>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</si>
  <si>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</si>
  <si>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</si>
  <si>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</si>
  <si>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</si>
  <si>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</si>
  <si>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</si>
  <si>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</si>
  <si>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</si>
  <si>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</si>
  <si>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</si>
  <si>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</si>
  <si>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</si>
  <si>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</si>
  <si>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</si>
  <si>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</si>
  <si>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</si>
  <si>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</si>
  <si>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</si>
  <si>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</si>
  <si>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</si>
  <si>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</si>
  <si>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</si>
  <si>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</si>
  <si>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</si>
  <si>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</si>
  <si>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</si>
  <si>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</si>
  <si>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</si>
  <si>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</si>
  <si>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</si>
  <si>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</si>
  <si>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</si>
  <si>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</si>
  <si>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</si>
  <si>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</si>
  <si>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</si>
  <si>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</si>
  <si>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</si>
  <si>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</si>
  <si>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</si>
  <si>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</si>
  <si>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</si>
  <si>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</si>
  <si>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</si>
  <si>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</si>
  <si>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</si>
  <si>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</si>
  <si>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</si>
  <si>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</si>
  <si>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</si>
  <si>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</si>
  <si>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</si>
  <si>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</si>
  <si>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</si>
  <si>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</si>
  <si>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</si>
  <si>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</si>
  <si>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</si>
  <si>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</si>
  <si>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</si>
  <si>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</si>
  <si>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</si>
  <si>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</si>
  <si>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</si>
  <si>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</si>
  <si>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</si>
  <si>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</si>
  <si>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</si>
  <si>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</si>
  <si>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</si>
  <si>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</si>
  <si>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</si>
  <si>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</si>
  <si>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</si>
  <si>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</si>
  <si>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</si>
  <si>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</si>
  <si>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</si>
  <si>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</si>
  <si>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</si>
  <si>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</si>
  <si>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</si>
  <si>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</si>
  <si>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</si>
  <si>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</si>
  <si>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</si>
  <si>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</si>
  <si>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</si>
  <si>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</si>
  <si>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</si>
  <si>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</si>
  <si>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</si>
  <si>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</si>
  <si>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</si>
  <si>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</si>
  <si>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</si>
  <si>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</si>
  <si>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</si>
  <si>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</si>
  <si>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</si>
  <si>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</si>
  <si>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</si>
  <si>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</si>
  <si>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</si>
  <si>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</si>
  <si>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</si>
  <si>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</si>
  <si>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</si>
  <si>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</si>
  <si>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</si>
  <si>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</si>
  <si>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</si>
  <si>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</si>
  <si>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</si>
  <si>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</si>
  <si>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</si>
  <si>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</si>
  <si>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</si>
  <si>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</si>
  <si>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</si>
  <si>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</si>
  <si>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</si>
  <si>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</si>
  <si>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</si>
  <si>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</si>
  <si>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</si>
  <si>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</si>
  <si>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</si>
  <si>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</si>
  <si>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</si>
  <si>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</si>
  <si>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</si>
  <si>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</si>
  <si>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</si>
  <si>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</si>
  <si>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</si>
  <si>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</si>
  <si>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</si>
  <si>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</si>
  <si>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</si>
  <si>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</si>
  <si>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</si>
  <si>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</si>
  <si>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</si>
  <si>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</si>
  <si>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</si>
  <si>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</si>
  <si>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</si>
  <si>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</si>
  <si>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</si>
  <si>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</si>
  <si>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</si>
  <si>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</si>
  <si>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</si>
  <si>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</si>
  <si>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</si>
  <si>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</si>
  <si>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</si>
  <si>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</si>
  <si>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</si>
  <si>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</si>
  <si>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</si>
  <si>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</si>
  <si>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</si>
  <si>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</si>
  <si>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</si>
  <si>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</si>
  <si>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</si>
  <si>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</si>
  <si>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</si>
  <si>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</si>
  <si>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</si>
  <si>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</si>
  <si>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</si>
  <si>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</si>
  <si>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</si>
  <si>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</si>
  <si>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</si>
  <si>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</si>
  <si>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</si>
  <si>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</si>
  <si>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</si>
  <si>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</si>
  <si>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</si>
  <si>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</si>
  <si>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</si>
  <si>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</si>
  <si>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</si>
  <si>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</si>
  <si>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</si>
  <si>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</si>
  <si>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</si>
  <si>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</si>
  <si>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</si>
  <si>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</si>
  <si>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</si>
  <si>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</si>
  <si>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</si>
  <si>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</si>
  <si>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</si>
  <si>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</si>
  <si>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</si>
  <si>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</si>
  <si>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</si>
  <si>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</si>
  <si>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</si>
  <si>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</si>
  <si>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</si>
  <si>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</si>
  <si>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</si>
  <si>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</si>
  <si>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</si>
  <si>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</si>
  <si>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</si>
  <si>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</si>
  <si>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</si>
  <si>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</si>
  <si>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</si>
  <si>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</si>
  <si>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</si>
  <si>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</si>
  <si>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</si>
  <si>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</si>
  <si>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</si>
  <si>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</si>
  <si>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</si>
  <si>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</si>
  <si>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</si>
  <si>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</si>
  <si>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</si>
  <si>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</si>
  <si>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</si>
  <si>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</si>
  <si>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</si>
  <si>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</si>
  <si>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</si>
  <si>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</si>
  <si>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</si>
  <si>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</si>
  <si>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</si>
  <si>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</si>
  <si>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</si>
  <si>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</si>
  <si>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</si>
  <si>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</si>
  <si>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</si>
  <si>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</si>
  <si>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</si>
  <si>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</si>
  <si>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</si>
  <si>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</si>
  <si>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</si>
  <si>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</si>
  <si>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</si>
  <si>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</si>
  <si>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</si>
  <si>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</si>
  <si>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</si>
  <si>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</si>
  <si>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</si>
  <si>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</si>
  <si>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</si>
  <si>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</si>
  <si>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</si>
  <si>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</si>
  <si>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</si>
  <si>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</si>
  <si>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</si>
  <si>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</si>
  <si>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</si>
  <si>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</si>
  <si>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</si>
  <si>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</si>
  <si>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</si>
  <si>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</si>
  <si>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</si>
  <si>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</si>
  <si>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</si>
  <si>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</si>
  <si>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</si>
  <si>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</si>
  <si>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</si>
  <si>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</si>
  <si>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</si>
  <si>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</si>
  <si>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</si>
  <si>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</si>
  <si>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</si>
  <si>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</si>
  <si>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</si>
  <si>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</si>
  <si>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</si>
  <si>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</si>
  <si>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</si>
  <si>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</si>
  <si>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</si>
  <si>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</si>
  <si>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</si>
  <si>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</si>
  <si>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</si>
  <si>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</si>
  <si>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</si>
  <si>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</si>
  <si>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</si>
  <si>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</si>
  <si>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</si>
  <si>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</si>
  <si>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</si>
  <si>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</si>
  <si>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</si>
  <si>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</si>
  <si>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</si>
  <si>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</si>
  <si>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</si>
  <si>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</si>
  <si>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</si>
  <si>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</si>
  <si>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</si>
  <si>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</si>
  <si>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</si>
  <si>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</si>
  <si>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</si>
  <si>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</si>
  <si>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</si>
  <si>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</si>
  <si>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</si>
  <si>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</si>
  <si>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</si>
  <si>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</si>
  <si>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</si>
  <si>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</si>
  <si>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</si>
  <si>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</si>
  <si>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</si>
  <si>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</si>
  <si>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</si>
  <si>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</si>
  <si>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</si>
  <si>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</si>
  <si>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</si>
  <si>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</si>
  <si>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</si>
  <si>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</si>
  <si>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</si>
  <si>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</si>
  <si>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</si>
  <si>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</si>
  <si>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</si>
  <si>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</si>
  <si>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</si>
  <si>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</si>
  <si>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</si>
  <si>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</si>
  <si>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</si>
  <si>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</si>
  <si>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</si>
  <si>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</si>
  <si>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</si>
  <si>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</si>
  <si>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</si>
  <si>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</si>
  <si>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</si>
  <si>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</si>
  <si>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</si>
  <si>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</si>
  <si>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</si>
  <si>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</si>
  <si>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</si>
  <si>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</si>
  <si>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</si>
  <si>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</si>
  <si>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</si>
  <si>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</si>
  <si>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</si>
  <si>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</si>
  <si>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</si>
  <si>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</si>
  <si>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</si>
  <si>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</si>
  <si>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</si>
  <si>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</si>
  <si>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</si>
  <si>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</si>
  <si>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</si>
  <si>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</si>
  <si>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</si>
  <si>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</si>
  <si>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</si>
  <si>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</si>
  <si>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</si>
  <si>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</si>
  <si>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</si>
  <si>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</si>
  <si>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</si>
  <si>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</si>
  <si>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</si>
  <si>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</si>
  <si>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</si>
  <si>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</si>
  <si>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</si>
  <si>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</si>
  <si>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</si>
  <si>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</si>
  <si>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</si>
  <si>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</si>
  <si>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</si>
  <si>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</si>
  <si>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</si>
  <si>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</si>
  <si>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</si>
  <si>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</si>
  <si>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</si>
  <si>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</si>
  <si>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</si>
  <si>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</si>
  <si>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</si>
  <si>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</si>
  <si>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</si>
  <si>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</si>
  <si>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</si>
  <si>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</si>
  <si>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</si>
  <si>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</si>
  <si>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</si>
  <si>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</si>
  <si>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</si>
  <si>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</si>
  <si>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</si>
  <si>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</si>
  <si>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</si>
  <si>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</si>
  <si>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</si>
  <si>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</si>
  <si>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</si>
  <si>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</si>
  <si>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</si>
  <si>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</si>
  <si>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</si>
  <si>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</si>
  <si>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</si>
  <si>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</si>
  <si>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</si>
  <si>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</si>
  <si>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</si>
  <si>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</si>
  <si>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</si>
  <si>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</si>
  <si>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</si>
  <si>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</si>
  <si>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</si>
  <si>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</si>
  <si>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</si>
  <si>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</si>
  <si>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</si>
  <si>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</si>
  <si>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</si>
  <si>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</si>
  <si>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</si>
  <si>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</si>
  <si>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</si>
  <si>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</si>
  <si>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</si>
  <si>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</si>
  <si>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</si>
  <si>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</si>
  <si>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</si>
  <si>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</si>
  <si>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</si>
  <si>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</si>
  <si>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</si>
  <si>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</si>
  <si>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</si>
  <si>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</si>
  <si>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</si>
  <si>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</si>
  <si>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</si>
  <si>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</si>
  <si>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</si>
  <si>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</si>
  <si>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</si>
  <si>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</si>
  <si>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</si>
  <si>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</si>
  <si>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</si>
  <si>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</si>
  <si>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</si>
  <si>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</si>
  <si>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</si>
  <si>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</si>
  <si>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</si>
  <si>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</si>
  <si>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</si>
  <si>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</si>
  <si>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</si>
  <si>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</si>
  <si>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</si>
  <si>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</si>
  <si>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</si>
  <si>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</si>
  <si>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</si>
  <si>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</si>
  <si>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</si>
  <si>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</si>
  <si>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</si>
  <si>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</si>
  <si>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</si>
  <si>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</si>
  <si>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</si>
  <si>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</si>
  <si>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</si>
  <si>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</si>
  <si>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</si>
  <si>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</si>
  <si>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</si>
  <si>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</si>
  <si>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</si>
  <si>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</si>
  <si>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</si>
  <si>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</si>
  <si>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</si>
  <si>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</si>
  <si>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</si>
  <si>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</si>
  <si>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</si>
  <si>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</si>
  <si>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</si>
  <si>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</si>
  <si>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</si>
  <si>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</si>
  <si>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</si>
  <si>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</si>
  <si>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</si>
  <si>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</si>
  <si>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</si>
  <si>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</si>
  <si>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</si>
  <si>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</si>
  <si>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</si>
  <si>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</si>
  <si>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</si>
  <si>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</si>
  <si>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</si>
  <si>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</si>
  <si>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</si>
  <si>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</si>
  <si>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</si>
  <si>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</si>
  <si>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</si>
  <si>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</si>
  <si>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</si>
  <si>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</si>
  <si>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</si>
  <si>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</si>
  <si>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</si>
  <si>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</si>
  <si>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</si>
  <si>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</si>
  <si>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</si>
  <si>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</si>
  <si>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</si>
  <si>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</si>
  <si>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</si>
  <si>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</si>
  <si>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</si>
  <si>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</si>
  <si>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</si>
  <si>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</si>
  <si>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</si>
  <si>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</si>
  <si>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</si>
  <si>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</si>
  <si>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</si>
  <si>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</si>
  <si>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</si>
  <si>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</si>
  <si>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</si>
  <si>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</si>
  <si>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</si>
  <si>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</si>
  <si>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</si>
  <si>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</si>
  <si>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</si>
  <si>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</si>
  <si>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</si>
  <si>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</si>
  <si>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</si>
  <si>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</si>
  <si>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</si>
  <si>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</si>
  <si>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</si>
  <si>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</si>
  <si>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</si>
  <si>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</si>
  <si>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</si>
  <si>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</si>
  <si>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</si>
  <si>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</si>
  <si>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</si>
  <si>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</si>
  <si>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</si>
  <si>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</si>
  <si>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</si>
  <si>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</si>
  <si>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</si>
  <si>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</si>
  <si>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</si>
  <si>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</si>
  <si>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</si>
  <si>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</si>
  <si>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</si>
  <si>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</si>
  <si>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</si>
  <si>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</si>
  <si>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</si>
  <si>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</si>
  <si>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</si>
  <si>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</si>
  <si>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</si>
  <si>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</si>
  <si>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</si>
  <si>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</si>
  <si>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</si>
  <si>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</si>
  <si>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</si>
  <si>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</si>
  <si>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</si>
  <si>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</si>
  <si>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</si>
  <si>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</si>
  <si>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</si>
  <si>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</si>
  <si>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</si>
  <si>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</si>
  <si>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</si>
  <si>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</si>
  <si>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</si>
  <si>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</si>
  <si>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</si>
  <si>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</si>
  <si>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</si>
  <si>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</si>
  <si>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</si>
  <si>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</si>
  <si>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</si>
  <si>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</si>
  <si>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</si>
  <si>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</si>
  <si>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</si>
  <si>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</si>
  <si>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</si>
  <si>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</si>
  <si>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</si>
  <si>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</si>
  <si>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</si>
  <si>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</si>
  <si>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</si>
  <si>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</si>
  <si>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</si>
  <si>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</si>
  <si>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</si>
  <si>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</si>
  <si>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</si>
  <si>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</si>
  <si>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</si>
  <si>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</si>
  <si>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</si>
  <si>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</si>
  <si>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</si>
  <si>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</si>
  <si>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</si>
  <si>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</si>
  <si>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</si>
  <si>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</si>
  <si>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</si>
  <si>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</si>
  <si>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</si>
  <si>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</si>
  <si>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</si>
  <si>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</si>
  <si>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</si>
  <si>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</si>
  <si>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</si>
  <si>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</si>
  <si>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</si>
  <si>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</si>
  <si>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</si>
  <si>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</si>
  <si>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</si>
  <si>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</si>
  <si>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</si>
  <si>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</si>
  <si>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</si>
  <si>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</si>
  <si>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</si>
  <si>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</si>
  <si>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</si>
  <si>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</si>
  <si>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</si>
  <si>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</si>
  <si>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</si>
  <si>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</si>
  <si>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</si>
  <si>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</si>
  <si>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</si>
  <si>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</si>
  <si>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</si>
  <si>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</si>
  <si>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</si>
  <si>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</si>
  <si>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</si>
  <si>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</si>
  <si>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</si>
  <si>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</si>
  <si>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</si>
  <si>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</si>
  <si>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</si>
  <si>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</si>
  <si>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</si>
  <si>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</si>
  <si>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</si>
  <si>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</si>
  <si>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</si>
  <si>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</si>
  <si>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</si>
  <si>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</si>
  <si>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</si>
  <si>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</si>
  <si>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</si>
  <si>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</si>
  <si>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</si>
  <si>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</si>
  <si>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</si>
  <si>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</si>
  <si>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</si>
  <si>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</si>
  <si>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</si>
  <si>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</si>
  <si>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</si>
  <si>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</si>
  <si>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</si>
  <si>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</si>
  <si>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</si>
  <si>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</si>
  <si>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</si>
  <si>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</si>
  <si>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</si>
  <si>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</si>
  <si>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</si>
  <si>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</si>
  <si>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</si>
  <si>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</si>
  <si>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</si>
  <si>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</si>
  <si>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</si>
  <si>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</si>
  <si>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</si>
  <si>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</si>
  <si>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</si>
  <si>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</si>
  <si>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</si>
  <si>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</si>
  <si>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</si>
  <si>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</si>
  <si>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</si>
  <si>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</si>
  <si>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</si>
  <si>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</si>
  <si>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</si>
  <si>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</si>
  <si>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</si>
  <si>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</si>
  <si>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</si>
  <si>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</si>
  <si>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</si>
  <si>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</si>
  <si>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</si>
  <si>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</si>
  <si>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</si>
  <si>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</si>
  <si>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</si>
  <si>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</si>
  <si>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</si>
  <si>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</si>
  <si>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</si>
  <si>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</si>
  <si>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</si>
  <si>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</si>
  <si>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</si>
  <si>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</si>
  <si>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</si>
  <si>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</si>
  <si>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</si>
  <si>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</si>
  <si>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</si>
  <si>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</si>
  <si>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</si>
  <si>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</si>
  <si>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</si>
  <si>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</si>
  <si>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</si>
  <si>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</si>
  <si>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</si>
  <si>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</si>
  <si>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</si>
  <si>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</si>
  <si>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</si>
  <si>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</si>
  <si>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</si>
  <si>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</si>
  <si>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</si>
  <si>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</si>
  <si>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</si>
  <si>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</si>
  <si>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</si>
  <si>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</si>
  <si>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</si>
  <si>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</si>
  <si>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</si>
  <si>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</si>
  <si>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</si>
  <si>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</si>
  <si>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</si>
  <si>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</si>
  <si>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</si>
  <si>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</si>
  <si>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</si>
  <si>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</si>
  <si>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</si>
  <si>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</si>
  <si>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</si>
  <si>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</si>
  <si>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</si>
  <si>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</si>
  <si>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</si>
  <si>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</si>
  <si>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</si>
  <si>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</si>
  <si>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</si>
  <si>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</si>
  <si>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</si>
  <si>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</si>
  <si>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</si>
  <si>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</si>
  <si>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</si>
  <si>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</si>
  <si>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</si>
  <si>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</si>
  <si>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</si>
  <si>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</si>
  <si>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</si>
  <si>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</si>
  <si>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</si>
  <si>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</si>
  <si>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</si>
  <si>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</si>
  <si>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</si>
  <si>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</si>
  <si>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</si>
  <si>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</si>
  <si>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</si>
  <si>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</si>
  <si>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</si>
  <si>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</si>
  <si>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</si>
  <si>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</si>
  <si>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</si>
  <si>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</si>
  <si>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</si>
  <si>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</si>
  <si>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</si>
  <si>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</si>
  <si>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</si>
  <si>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</si>
  <si>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</si>
  <si>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</si>
  <si>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</si>
  <si>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</si>
  <si>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</si>
  <si>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</si>
  <si>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</si>
  <si>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</si>
  <si>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</si>
  <si>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</si>
  <si>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</si>
  <si>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</si>
  <si>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</si>
  <si>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</si>
  <si>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</si>
  <si>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</si>
  <si>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</si>
  <si>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</si>
  <si>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</si>
  <si>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</si>
  <si>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</si>
  <si>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</si>
  <si>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</si>
  <si>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</si>
  <si>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</si>
  <si>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</si>
  <si>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</si>
  <si>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</si>
  <si>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</si>
  <si>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</si>
  <si>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</si>
  <si>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</si>
  <si>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</si>
  <si>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</si>
  <si>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</si>
  <si>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</si>
  <si>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</si>
  <si>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</si>
  <si>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</si>
  <si>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</si>
  <si>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</si>
  <si>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</si>
  <si>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</si>
  <si>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</si>
  <si>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</si>
  <si>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</si>
  <si>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</si>
  <si>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</si>
  <si>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</si>
  <si>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</si>
  <si>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</si>
  <si>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</si>
  <si>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</si>
  <si>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</si>
  <si>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</si>
  <si>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</si>
  <si>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</si>
  <si>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</si>
  <si>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</si>
  <si>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</si>
  <si>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</si>
  <si>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</si>
  <si>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</si>
  <si>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</si>
  <si>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</si>
  <si>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</si>
  <si>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</si>
  <si>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</si>
  <si>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</si>
  <si>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</si>
  <si>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</si>
  <si>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</si>
  <si>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</si>
  <si>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</si>
  <si>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</si>
  <si>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</si>
  <si>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</si>
  <si>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</si>
  <si>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</si>
  <si>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</si>
  <si>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</si>
  <si>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</si>
  <si>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</si>
  <si>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</si>
  <si>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</si>
  <si>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</si>
  <si>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</si>
  <si>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</si>
  <si>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</si>
  <si>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</si>
  <si>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</si>
  <si>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</si>
  <si>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</si>
  <si>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</si>
  <si>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</si>
  <si>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</si>
  <si>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</si>
  <si>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</si>
  <si>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</si>
  <si>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</si>
  <si>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</si>
  <si>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</si>
  <si>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</si>
  <si>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</si>
  <si>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</si>
  <si>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</si>
  <si>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</si>
  <si>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</si>
  <si>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</si>
  <si>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</si>
  <si>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</si>
  <si>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</si>
  <si>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</si>
  <si>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</si>
  <si>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</si>
  <si>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</si>
  <si>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</si>
  <si>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</si>
  <si>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</si>
  <si>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</si>
  <si>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</si>
  <si>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</si>
  <si>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</si>
  <si>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</si>
  <si>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</si>
  <si>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</si>
  <si>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</si>
  <si>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</si>
  <si>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</si>
  <si>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</si>
  <si>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</si>
  <si>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</si>
  <si>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</si>
  <si>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</si>
  <si>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</si>
  <si>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</si>
  <si>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</si>
  <si>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</si>
  <si>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</si>
  <si>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</si>
  <si>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</si>
  <si>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</si>
  <si>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</si>
  <si>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</si>
  <si>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</si>
  <si>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</si>
  <si>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</si>
  <si>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</si>
  <si>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</si>
  <si>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</si>
  <si>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</si>
  <si>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</si>
  <si>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</si>
  <si>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</si>
  <si>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</si>
  <si>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</si>
  <si>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</si>
  <si>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</si>
  <si>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</si>
  <si>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</si>
  <si>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</si>
  <si>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</si>
  <si>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</si>
  <si>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</si>
  <si>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</si>
  <si>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</si>
  <si>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</si>
  <si>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</si>
  <si>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</si>
  <si>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</si>
  <si>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</si>
  <si>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</si>
  <si>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</si>
  <si>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</si>
  <si>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</si>
  <si>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</si>
  <si>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</si>
  <si>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</si>
  <si>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</si>
  <si>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</si>
  <si>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</si>
  <si>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</si>
  <si>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</si>
  <si>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</si>
  <si>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</si>
  <si>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</si>
  <si>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</si>
  <si>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</si>
  <si>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</si>
  <si>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</si>
  <si>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</si>
  <si>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</si>
  <si>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</si>
  <si>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</si>
  <si>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</si>
  <si>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</si>
  <si>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</si>
  <si>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</si>
  <si>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</si>
  <si>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</si>
  <si>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</si>
  <si>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</si>
  <si>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</si>
  <si>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</si>
  <si>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</si>
  <si>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</si>
  <si>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</si>
  <si>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</si>
  <si>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</si>
  <si>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</si>
  <si>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</si>
  <si>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</si>
  <si>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</si>
  <si>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</si>
  <si>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</si>
  <si>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</si>
  <si>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</si>
  <si>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</si>
  <si>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</si>
  <si>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</si>
  <si>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</si>
  <si>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</si>
  <si>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</si>
  <si>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</si>
  <si>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</si>
  <si>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</si>
  <si>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</si>
  <si>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</si>
  <si>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</si>
  <si>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</si>
  <si>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</si>
  <si>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</si>
  <si>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</si>
  <si>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</si>
  <si>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</si>
  <si>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</si>
  <si>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</si>
  <si>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</si>
  <si>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</si>
  <si>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</si>
  <si>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</si>
  <si>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</si>
  <si>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</si>
  <si>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</si>
  <si>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</si>
  <si>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</si>
  <si>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</si>
  <si>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</si>
  <si>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</si>
  <si>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</si>
  <si>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</si>
  <si>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</si>
  <si>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</si>
  <si>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</si>
  <si>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</si>
  <si>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</si>
  <si>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</si>
  <si>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</si>
  <si>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</si>
  <si>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</si>
  <si>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</si>
  <si>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</si>
  <si>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</si>
  <si>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</si>
  <si>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</si>
  <si>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</si>
  <si>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</si>
  <si>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</si>
  <si>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</si>
  <si>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</si>
  <si>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</si>
  <si>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</si>
  <si>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</si>
  <si>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</si>
  <si>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</si>
  <si>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</si>
  <si>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</si>
  <si>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</si>
  <si>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</si>
  <si>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</si>
  <si>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</si>
  <si>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</si>
  <si>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</si>
  <si>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</si>
  <si>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</si>
  <si>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</si>
  <si>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</si>
  <si>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</si>
  <si>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</si>
  <si>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</si>
  <si>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</si>
  <si>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</si>
  <si>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</si>
  <si>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</si>
  <si>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</si>
  <si>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</si>
  <si>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</si>
  <si>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</si>
  <si>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</si>
  <si>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</si>
  <si>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</si>
  <si>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</si>
  <si>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</si>
  <si>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</si>
  <si>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</si>
  <si>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</si>
  <si>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</si>
  <si>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</si>
  <si>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</si>
  <si>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</si>
  <si>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</si>
  <si>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</si>
  <si>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</si>
  <si>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</si>
  <si>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</si>
  <si>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</si>
  <si>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</si>
  <si>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</si>
  <si>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</si>
  <si>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</si>
  <si>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</si>
  <si>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</si>
  <si>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</si>
  <si>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</si>
  <si>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</si>
  <si>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</si>
  <si>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</si>
  <si>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</si>
  <si>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</si>
  <si>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</si>
  <si>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</si>
  <si>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</si>
  <si>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</si>
  <si>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</si>
  <si>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</si>
  <si>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</si>
  <si>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</si>
  <si>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</si>
  <si>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</si>
  <si>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</si>
  <si>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</si>
  <si>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</si>
  <si>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</si>
  <si>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</si>
  <si>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</si>
  <si>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</si>
  <si>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</si>
  <si>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</si>
  <si>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</si>
  <si>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</si>
  <si>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</si>
  <si>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</si>
  <si>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</si>
  <si>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</si>
  <si>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</si>
  <si>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</si>
  <si>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</si>
  <si>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</si>
  <si>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</si>
  <si>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</si>
  <si>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</si>
  <si>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</si>
  <si>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</si>
  <si>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</si>
  <si>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</si>
  <si>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</si>
  <si>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</si>
  <si>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</si>
  <si>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</si>
  <si>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</si>
  <si>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</si>
  <si>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</si>
  <si>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</si>
  <si>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</si>
  <si>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</si>
  <si>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</si>
  <si>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</si>
  <si>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</si>
  <si>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</si>
  <si>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</si>
  <si>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</si>
  <si>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</si>
  <si>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</si>
  <si>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</si>
  <si>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</si>
  <si>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</si>
  <si>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</si>
  <si>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</si>
  <si>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</si>
  <si>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</si>
  <si>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</si>
  <si>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</si>
  <si>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</si>
  <si>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</si>
  <si>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</si>
  <si>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</si>
  <si>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</si>
  <si>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</si>
  <si>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</si>
  <si>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</si>
  <si>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</si>
  <si>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</si>
  <si>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</si>
  <si>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</si>
  <si>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</si>
  <si>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</si>
  <si>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</si>
  <si>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</si>
  <si>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</si>
  <si>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</si>
  <si>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</si>
  <si>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</si>
  <si>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</si>
  <si>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</si>
  <si>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</si>
  <si>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</si>
  <si>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</si>
  <si>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</si>
  <si>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</si>
  <si>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</si>
  <si>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</si>
  <si>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</si>
  <si>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</si>
  <si>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</si>
  <si>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</si>
  <si>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</si>
  <si>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</si>
  <si>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</si>
  <si>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</si>
  <si>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</si>
  <si>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</si>
  <si>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</si>
  <si>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</si>
  <si>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</si>
  <si>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</si>
  <si>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</si>
  <si>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</si>
  <si>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</si>
  <si>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</si>
  <si>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</si>
  <si>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</si>
  <si>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</si>
  <si>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</si>
  <si>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</si>
  <si>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</si>
  <si>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</si>
  <si>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</si>
  <si>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</si>
  <si>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</si>
  <si>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</si>
  <si>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</si>
  <si>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</si>
  <si>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</si>
  <si>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</si>
  <si>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</si>
  <si>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</si>
  <si>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</si>
  <si>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</si>
  <si>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</si>
  <si>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</si>
  <si>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</si>
  <si>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</si>
  <si>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</si>
  <si>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</si>
  <si>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</si>
  <si>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</si>
  <si>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</si>
  <si>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</si>
  <si>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</si>
  <si>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</si>
  <si>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</si>
  <si>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</si>
  <si>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</si>
  <si>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</si>
  <si>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</si>
  <si>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</si>
  <si>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</si>
  <si>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</si>
  <si>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</si>
  <si>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</si>
  <si>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</si>
  <si>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</si>
  <si>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</si>
  <si>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</si>
  <si>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</si>
  <si>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</si>
  <si>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</si>
  <si>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</si>
  <si>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</si>
  <si>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</si>
  <si>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</si>
  <si>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</si>
  <si>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</si>
  <si>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</si>
  <si>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</si>
  <si>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</si>
  <si>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</si>
  <si>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</si>
  <si>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</si>
  <si>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</si>
  <si>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</si>
  <si>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</si>
  <si>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</si>
  <si>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</si>
  <si>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</si>
  <si>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</si>
  <si>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</si>
  <si>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</si>
  <si>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</si>
  <si>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</si>
  <si>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</si>
  <si>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</si>
  <si>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</si>
  <si>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</si>
  <si>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</si>
  <si>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</si>
  <si>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</si>
  <si>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</si>
  <si>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</si>
  <si>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</si>
  <si>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</si>
  <si>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</si>
  <si>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</si>
  <si>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</si>
  <si>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</si>
  <si>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</si>
  <si>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</si>
  <si>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</si>
  <si>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</si>
  <si>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</si>
  <si>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</si>
  <si>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</si>
  <si>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</si>
  <si>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</si>
  <si>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</si>
  <si>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</si>
  <si>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</si>
  <si>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</si>
  <si>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</si>
  <si>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</si>
  <si>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</si>
  <si>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</si>
  <si>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</si>
  <si>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</si>
  <si>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</si>
  <si>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</si>
  <si>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</si>
  <si>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</si>
  <si>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</si>
  <si>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</si>
  <si>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</si>
  <si>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</si>
  <si>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</si>
  <si>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</si>
  <si>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</si>
  <si>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</si>
  <si>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</si>
  <si>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</si>
  <si>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</si>
  <si>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</si>
  <si>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</si>
  <si>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</si>
  <si>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</si>
  <si>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</si>
  <si>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</si>
  <si>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</si>
  <si>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</si>
  <si>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</si>
  <si>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</si>
  <si>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</si>
  <si>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</si>
  <si>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</si>
  <si>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</si>
  <si>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</si>
  <si>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</si>
  <si>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</si>
  <si>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</si>
  <si>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</si>
  <si>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</si>
  <si>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</si>
  <si>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</si>
  <si>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</si>
  <si>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</si>
  <si>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</si>
  <si>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</si>
  <si>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</si>
  <si>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</si>
  <si>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</si>
  <si>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</si>
  <si>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</si>
  <si>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</si>
  <si>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</si>
  <si>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</si>
  <si>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</si>
  <si>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</si>
  <si>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</si>
  <si>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</si>
  <si>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</si>
  <si>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</si>
  <si>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</si>
  <si>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</si>
  <si>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</si>
  <si>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</si>
  <si>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</si>
  <si>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</si>
  <si>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</si>
  <si>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</si>
  <si>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</si>
  <si>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</si>
  <si>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</si>
  <si>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</si>
  <si>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</si>
  <si>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</si>
  <si>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</si>
  <si>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</si>
  <si>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</si>
  <si>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</si>
  <si>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</si>
  <si>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</si>
  <si>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</si>
  <si>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</si>
  <si>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</si>
  <si>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</si>
  <si>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</si>
  <si>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</si>
  <si>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</si>
  <si>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</si>
  <si>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</si>
  <si>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</si>
  <si>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</si>
  <si>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</si>
  <si>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</si>
  <si>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</si>
  <si>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</si>
  <si>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</si>
  <si>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</si>
  <si>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</si>
  <si>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</si>
  <si>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</si>
  <si>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</si>
  <si>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</si>
  <si>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</si>
  <si>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</si>
  <si>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</si>
  <si>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</si>
  <si>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</si>
  <si>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</si>
  <si>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</si>
  <si>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</si>
  <si>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</si>
  <si>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</si>
  <si>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</si>
  <si>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</si>
  <si>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</si>
  <si>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</si>
  <si>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</si>
  <si>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</si>
  <si>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</si>
  <si>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</si>
  <si>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</si>
  <si>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</si>
  <si>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</si>
  <si>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</si>
  <si>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</si>
  <si>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</si>
  <si>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</si>
  <si>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</si>
  <si>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</si>
  <si>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</si>
  <si>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</si>
  <si>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</si>
  <si>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</si>
  <si>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</si>
  <si>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</si>
  <si>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</si>
  <si>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</si>
  <si>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</si>
  <si>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</si>
  <si>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</si>
  <si>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</si>
  <si>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</si>
  <si>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</si>
  <si>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</si>
  <si>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</si>
  <si>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</si>
  <si>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</si>
  <si>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</si>
  <si>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</si>
  <si>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</si>
  <si>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</si>
  <si>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</si>
  <si>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</si>
  <si>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</si>
  <si>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</si>
  <si>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</si>
  <si>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</si>
  <si>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</si>
  <si>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</si>
  <si>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</si>
  <si>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</si>
  <si>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</si>
  <si>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</si>
  <si>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</si>
  <si>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</si>
  <si>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</si>
  <si>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</si>
  <si>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</si>
  <si>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</si>
  <si>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</si>
  <si>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</si>
  <si>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</si>
  <si>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</si>
  <si>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</si>
  <si>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</si>
  <si>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</si>
  <si>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</si>
  <si>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</si>
  <si>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</si>
  <si>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</si>
  <si>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</si>
  <si>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</si>
  <si>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</si>
  <si>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</si>
  <si>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</si>
  <si>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</si>
  <si>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</si>
  <si>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</si>
  <si>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</si>
  <si>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</si>
  <si>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</si>
  <si>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</si>
  <si>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</si>
  <si>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</si>
  <si>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</si>
  <si>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</si>
  <si>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</si>
  <si>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</si>
  <si>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</si>
  <si>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</si>
  <si>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</si>
  <si>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</si>
  <si>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</si>
  <si>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</si>
  <si>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</si>
  <si>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</si>
  <si>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</si>
  <si>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</si>
  <si>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</si>
  <si>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</si>
  <si>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</si>
  <si>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</si>
  <si>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</si>
  <si>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</si>
  <si>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</si>
  <si>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</si>
  <si>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</si>
  <si>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</si>
  <si>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</si>
  <si>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</si>
  <si>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</si>
  <si>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</si>
  <si>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</si>
  <si>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</si>
  <si>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</si>
  <si>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</si>
  <si>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</si>
  <si>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</si>
  <si>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</si>
  <si>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</si>
  <si>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</si>
  <si>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</si>
  <si>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</si>
  <si>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</si>
  <si>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</si>
  <si>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</si>
  <si>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</si>
  <si>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</si>
  <si>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</si>
  <si>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</si>
  <si>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</si>
  <si>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</si>
  <si>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</si>
  <si>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</si>
  <si>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</si>
  <si>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</si>
  <si>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</si>
  <si>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</si>
  <si>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</si>
  <si>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</si>
  <si>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</si>
  <si>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</si>
  <si>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</si>
  <si>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</si>
  <si>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</si>
  <si>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</si>
  <si>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</si>
  <si>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</si>
  <si>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</si>
  <si>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</si>
  <si>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</si>
  <si>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</si>
  <si>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</si>
  <si>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</si>
  <si>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</si>
  <si>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</si>
  <si>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</si>
  <si>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</si>
  <si>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</si>
  <si>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</si>
  <si>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</si>
  <si>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</si>
  <si>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</si>
  <si>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</si>
  <si>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</si>
  <si>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</si>
  <si>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</si>
  <si>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</si>
  <si>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</si>
  <si>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</si>
  <si>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</si>
  <si>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</si>
  <si>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</si>
  <si>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</si>
  <si>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</si>
  <si>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</si>
  <si>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</si>
  <si>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</si>
  <si>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</si>
  <si>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</si>
  <si>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</si>
  <si>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</si>
  <si>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</si>
  <si>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</si>
  <si>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</si>
  <si>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</si>
  <si>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</si>
  <si>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</si>
  <si>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</si>
  <si>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</si>
  <si>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</si>
  <si>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</si>
  <si>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</si>
  <si>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</si>
  <si>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</si>
  <si>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</si>
  <si>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</si>
  <si>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</si>
  <si>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</si>
  <si>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</si>
  <si>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</si>
  <si>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</si>
  <si>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</si>
  <si>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</si>
  <si>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</si>
  <si>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</si>
  <si>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</si>
  <si>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</si>
  <si>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</si>
  <si>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</si>
  <si>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</si>
  <si>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</si>
  <si>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</si>
  <si>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</si>
  <si>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</si>
  <si>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</si>
  <si>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</si>
  <si>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</si>
  <si>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</si>
  <si>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</si>
  <si>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</si>
  <si>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</si>
  <si>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</si>
  <si>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</si>
  <si>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</si>
  <si>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</si>
  <si>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</si>
  <si>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</si>
  <si>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</si>
  <si>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</si>
  <si>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</si>
  <si>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</si>
  <si>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</si>
  <si>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</si>
  <si>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</si>
  <si>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</si>
  <si>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</si>
  <si>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</si>
  <si>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</si>
  <si>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</si>
  <si>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</si>
  <si>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</si>
  <si>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</si>
  <si>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</si>
  <si>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</si>
  <si>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</si>
  <si>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</si>
  <si>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</si>
  <si>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</si>
  <si>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</si>
  <si>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</si>
  <si>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</si>
  <si>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</si>
  <si>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</si>
  <si>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</si>
  <si>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</si>
  <si>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</si>
  <si>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</si>
  <si>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</si>
  <si>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</si>
  <si>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</si>
  <si>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</si>
  <si>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</si>
  <si>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</si>
  <si>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</si>
  <si>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</si>
  <si>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</si>
  <si>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</si>
  <si>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</si>
  <si>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</si>
  <si>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</si>
  <si>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</si>
  <si>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</si>
  <si>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</si>
  <si>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</si>
  <si>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</si>
  <si>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</si>
  <si>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</si>
  <si>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</si>
  <si>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</si>
  <si>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</si>
  <si>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</si>
  <si>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</si>
  <si>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</si>
  <si>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</si>
  <si>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</si>
  <si>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</si>
  <si>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</si>
  <si>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</si>
  <si>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</si>
  <si>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</si>
  <si>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</si>
  <si>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</si>
  <si>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</si>
  <si>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</si>
  <si>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</si>
  <si>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</si>
  <si>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</si>
  <si>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</si>
  <si>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</si>
  <si>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</si>
  <si>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</si>
  <si>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</si>
  <si>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</si>
  <si>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</si>
  <si>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</si>
  <si>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</si>
  <si>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</si>
  <si>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</si>
  <si>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</si>
  <si>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</si>
  <si>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</si>
  <si>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</si>
  <si>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</si>
  <si>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</si>
  <si>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</si>
  <si>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</si>
  <si>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</si>
  <si>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</si>
  <si>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</si>
  <si>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</si>
  <si>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</si>
  <si>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</si>
  <si>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</si>
  <si>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</si>
  <si>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</si>
  <si>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</si>
  <si>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</si>
  <si>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</si>
  <si>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</si>
  <si>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</si>
  <si>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</si>
  <si>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</si>
  <si>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</si>
  <si>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</si>
  <si>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</si>
  <si>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</si>
  <si>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</si>
  <si>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</si>
  <si>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</si>
  <si>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</si>
  <si>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</si>
  <si>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</si>
  <si>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</si>
  <si>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</si>
  <si>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</si>
  <si>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</si>
  <si>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</si>
  <si>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</si>
  <si>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</si>
  <si>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</si>
  <si>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</si>
  <si>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</si>
  <si>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</si>
  <si>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</si>
  <si>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</si>
  <si>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</si>
  <si>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</si>
  <si>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</si>
  <si>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</si>
  <si>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</si>
  <si>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</si>
  <si>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</si>
  <si>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</si>
  <si>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</si>
  <si>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</si>
  <si>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</si>
  <si>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</si>
  <si>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</si>
  <si>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</si>
  <si>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</si>
  <si>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</si>
  <si>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</si>
  <si>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</si>
  <si>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</si>
  <si>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</si>
  <si>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</si>
  <si>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</si>
  <si>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</si>
  <si>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</si>
  <si>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</si>
  <si>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</si>
  <si>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</si>
  <si>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</si>
  <si>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</si>
  <si>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</si>
  <si>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</si>
  <si>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</si>
  <si>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</si>
  <si>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</si>
  <si>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</si>
  <si>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</si>
  <si>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</si>
  <si>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</si>
  <si>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</si>
  <si>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</si>
  <si>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</si>
  <si>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</si>
  <si>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</si>
  <si>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</si>
  <si>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</si>
  <si>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</si>
  <si>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</si>
  <si>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</si>
  <si>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</si>
  <si>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</si>
  <si>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</si>
  <si>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</si>
  <si>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</si>
  <si>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</si>
  <si>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</si>
  <si>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</si>
  <si>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</si>
  <si>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</si>
  <si>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</si>
  <si>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</si>
  <si>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</si>
  <si>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</si>
  <si>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</si>
  <si>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</si>
  <si>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</si>
  <si>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</si>
  <si>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</si>
  <si>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</si>
  <si>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</si>
  <si>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</si>
  <si>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</si>
  <si>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</si>
  <si>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</si>
  <si>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</si>
  <si>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</si>
  <si>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</si>
  <si>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</si>
  <si>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</si>
  <si>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</si>
  <si>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</si>
  <si>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</si>
  <si>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</si>
  <si>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</si>
  <si>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</si>
  <si>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</si>
  <si>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</si>
  <si>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</si>
  <si>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</si>
  <si>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</si>
  <si>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</si>
  <si>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</si>
  <si>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</si>
  <si>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</si>
  <si>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</si>
  <si>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</si>
  <si>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</si>
  <si>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</si>
  <si>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</si>
  <si>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</si>
  <si>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</si>
  <si>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</si>
  <si>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</si>
  <si>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</si>
  <si>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</si>
  <si>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</si>
  <si>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</si>
  <si>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</si>
  <si>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</si>
  <si>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</si>
  <si>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</si>
  <si>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</si>
  <si>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</si>
  <si>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</si>
  <si>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</si>
  <si>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</si>
  <si>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</si>
  <si>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</si>
  <si>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</si>
  <si>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</si>
  <si>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</si>
  <si>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</si>
  <si>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</si>
  <si>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</si>
  <si>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</si>
  <si>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</si>
  <si>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</si>
  <si>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</si>
  <si>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</si>
  <si>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</si>
  <si>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</si>
  <si>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</si>
  <si>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</si>
  <si>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</si>
  <si>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</si>
  <si>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</si>
  <si>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</si>
  <si>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</si>
  <si>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</si>
  <si>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</si>
  <si>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</si>
  <si>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</si>
  <si>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</si>
  <si>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</si>
  <si>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</si>
  <si>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</si>
  <si>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</si>
  <si>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</si>
  <si>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</si>
  <si>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</si>
  <si>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</si>
  <si>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</si>
  <si>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</si>
  <si>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</si>
  <si>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</si>
  <si>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</si>
  <si>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</si>
  <si>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</si>
  <si>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</si>
  <si>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</si>
  <si>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</si>
  <si>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</si>
  <si>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</si>
  <si>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</si>
  <si>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</si>
  <si>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</si>
  <si>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</si>
  <si>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</si>
  <si>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</si>
  <si>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</si>
  <si>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</si>
  <si>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</si>
  <si>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</si>
  <si>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</si>
  <si>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</si>
  <si>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</si>
  <si>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</si>
  <si>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</si>
  <si>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</si>
  <si>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</si>
  <si>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</si>
  <si>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</si>
  <si>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</si>
  <si>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</si>
  <si>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</si>
  <si>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</si>
  <si>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</si>
  <si>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</si>
  <si>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</si>
  <si>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</si>
  <si>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</si>
  <si>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</si>
  <si>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</si>
  <si>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</si>
  <si>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</si>
  <si>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</si>
  <si>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</si>
  <si>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</si>
  <si>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</si>
  <si>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</si>
  <si>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</si>
  <si>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</si>
  <si>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</si>
  <si>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</si>
  <si>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</si>
  <si>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</si>
  <si>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</si>
  <si>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</si>
  <si>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</si>
  <si>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</si>
  <si>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</si>
  <si>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</si>
  <si>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</si>
  <si>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</si>
  <si>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</si>
  <si>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</si>
  <si>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</si>
  <si>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</si>
  <si>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</si>
  <si>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</si>
  <si>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</si>
  <si>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</si>
  <si>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</si>
  <si>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</si>
  <si>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</si>
  <si>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</si>
  <si>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</si>
  <si>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</si>
  <si>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</si>
  <si>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</si>
  <si>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</si>
  <si>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</si>
  <si>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</si>
  <si>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</si>
  <si>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</si>
  <si>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</si>
  <si>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</si>
  <si>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</si>
  <si>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</si>
  <si>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</si>
  <si>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</si>
  <si>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</si>
  <si>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</si>
  <si>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</si>
  <si>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</si>
  <si>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</si>
  <si>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</si>
  <si>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</si>
  <si>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</si>
  <si>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</si>
  <si>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</si>
  <si>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</si>
  <si>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</si>
  <si>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</si>
  <si>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</si>
  <si>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</si>
  <si>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</si>
  <si>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</si>
  <si>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</si>
  <si>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</si>
  <si>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</si>
  <si>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</si>
  <si>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</si>
  <si>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</si>
  <si>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</si>
  <si>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</si>
  <si>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</si>
  <si>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</si>
  <si>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</si>
  <si>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</si>
  <si>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</si>
  <si>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</si>
  <si>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</si>
  <si>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</si>
  <si>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</si>
  <si>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</si>
  <si>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</si>
  <si>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</si>
  <si>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</si>
  <si>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</si>
  <si>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</si>
  <si>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</si>
  <si>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</si>
  <si>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</si>
  <si>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</si>
  <si>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</si>
  <si>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</si>
  <si>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</si>
  <si>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</si>
  <si>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</si>
  <si>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</si>
  <si>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</si>
  <si>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</si>
  <si>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</si>
  <si>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</si>
  <si>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</si>
  <si>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</si>
  <si>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</si>
  <si>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</si>
  <si>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</si>
  <si>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</si>
  <si>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</si>
  <si>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</si>
  <si>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</si>
  <si>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</si>
  <si>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</si>
  <si>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</si>
  <si>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</si>
  <si>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</si>
  <si>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</si>
  <si>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</si>
  <si>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</si>
  <si>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</si>
  <si>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</si>
  <si>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</si>
  <si>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</si>
  <si>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</si>
  <si>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</si>
  <si>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</si>
  <si>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</si>
  <si>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</si>
  <si>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</si>
  <si>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</si>
  <si>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</si>
  <si>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</si>
  <si>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</si>
  <si>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</si>
  <si>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</si>
  <si>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</si>
  <si>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</si>
  <si>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</si>
  <si>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</si>
  <si>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</si>
  <si>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</si>
  <si>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</si>
  <si>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</si>
  <si>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</si>
  <si>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</si>
  <si>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</si>
  <si>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</si>
  <si>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</si>
  <si>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</si>
  <si>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</si>
  <si>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</si>
  <si>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</si>
  <si>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</si>
  <si>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</si>
  <si>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</si>
  <si>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</si>
  <si>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</si>
  <si>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</si>
  <si>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</si>
  <si>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</si>
  <si>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</si>
  <si>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</si>
  <si>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</si>
  <si>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</si>
  <si>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</si>
  <si>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</si>
  <si>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</si>
  <si>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</si>
  <si>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</si>
  <si>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</si>
  <si>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</si>
  <si>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</si>
  <si>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</si>
  <si>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</si>
  <si>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</si>
  <si>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</si>
  <si>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</si>
  <si>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</si>
  <si>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</si>
  <si>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</si>
  <si>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</si>
  <si>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</si>
  <si>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</si>
  <si>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</si>
  <si>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</si>
  <si>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</si>
  <si>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</si>
  <si>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</si>
  <si>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</si>
  <si>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</si>
  <si>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</si>
  <si>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</si>
  <si>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</si>
  <si>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</si>
  <si>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</si>
  <si>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</si>
  <si>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</si>
  <si>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</si>
  <si>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</si>
  <si>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</si>
  <si>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</si>
  <si>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</si>
  <si>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</si>
  <si>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</si>
  <si>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</si>
  <si>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</si>
  <si>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</si>
  <si>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</si>
  <si>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</si>
  <si>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</si>
  <si>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</si>
  <si>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</si>
  <si>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</si>
  <si>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</si>
  <si>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</si>
  <si>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</si>
  <si>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</si>
  <si>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</si>
  <si>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</si>
  <si>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</si>
  <si>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</si>
  <si>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</si>
  <si>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</si>
  <si>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</si>
  <si>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</si>
  <si>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</si>
  <si>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</si>
  <si>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</si>
  <si>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</si>
  <si>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</si>
  <si>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</si>
  <si>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</si>
  <si>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</si>
  <si>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</si>
  <si>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</si>
  <si>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</si>
  <si>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</si>
  <si>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</si>
  <si>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</si>
  <si>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</si>
  <si>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</si>
  <si>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</si>
  <si>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</si>
  <si>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</si>
  <si>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</si>
  <si>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</si>
  <si>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</si>
  <si>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</si>
  <si>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</si>
  <si>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</si>
  <si>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</si>
  <si>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</si>
  <si>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</si>
  <si>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</si>
  <si>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</si>
  <si>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</si>
  <si>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</si>
  <si>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</si>
  <si>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</si>
  <si>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</si>
  <si>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</si>
  <si>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</si>
  <si>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</si>
  <si>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</si>
  <si>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</si>
  <si>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</si>
  <si>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</si>
  <si>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</si>
  <si>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</si>
  <si>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</si>
  <si>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</si>
  <si>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</si>
  <si>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</si>
  <si>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</si>
  <si>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</si>
  <si>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</si>
  <si>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</si>
  <si>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</si>
  <si>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</si>
  <si>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</si>
  <si>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</si>
  <si>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</si>
  <si>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</si>
  <si>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</si>
  <si>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</si>
  <si>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</si>
  <si>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</si>
  <si>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</si>
  <si>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</si>
  <si>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</si>
  <si>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</si>
  <si>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</si>
  <si>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</si>
  <si>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</si>
  <si>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</si>
  <si>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</si>
  <si>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</si>
  <si>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</si>
  <si>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</si>
  <si>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</si>
  <si>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</si>
  <si>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</si>
  <si>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</si>
  <si>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</si>
  <si>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</si>
  <si>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</si>
  <si>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</si>
  <si>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</si>
  <si>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</si>
  <si>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</si>
  <si>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</si>
  <si>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</si>
  <si>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</si>
  <si>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</si>
  <si>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</si>
  <si>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</si>
  <si>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</si>
  <si>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</si>
  <si>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</si>
  <si>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</si>
  <si>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</si>
  <si>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</si>
  <si>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</si>
  <si>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</si>
  <si>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</si>
  <si>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</si>
  <si>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</si>
  <si>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</si>
  <si>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</si>
  <si>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</si>
  <si>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</si>
  <si>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</si>
  <si>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</si>
  <si>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</si>
  <si>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</si>
  <si>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</si>
  <si>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</si>
  <si>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</si>
  <si>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</si>
  <si>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</si>
  <si>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</si>
  <si>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</si>
  <si>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</si>
  <si>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</si>
  <si>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</si>
  <si>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</si>
  <si>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</si>
  <si>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</si>
  <si>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</si>
  <si>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</si>
  <si>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</si>
  <si>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</si>
  <si>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</si>
  <si>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</si>
  <si>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</si>
  <si>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</si>
  <si>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</si>
  <si>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</si>
  <si>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</si>
  <si>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</si>
  <si>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</si>
  <si>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</si>
  <si>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</si>
  <si>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</si>
  <si>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</si>
  <si>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</si>
  <si>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</si>
  <si>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</si>
  <si>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</si>
  <si>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</si>
  <si>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</si>
  <si>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</si>
  <si>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</si>
  <si>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</si>
  <si>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</si>
  <si>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</si>
  <si>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</si>
  <si>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</si>
  <si>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</si>
  <si>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</si>
  <si>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</si>
  <si>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</si>
  <si>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</si>
  <si>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</si>
  <si>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</si>
  <si>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</si>
  <si>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</si>
  <si>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</si>
  <si>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</si>
  <si>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</si>
  <si>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</si>
  <si>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</si>
  <si>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</si>
  <si>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</si>
  <si>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</si>
  <si>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</si>
  <si>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</si>
  <si>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</si>
  <si>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</si>
  <si>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</si>
  <si>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</si>
  <si>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</si>
  <si>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</si>
  <si>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</si>
  <si>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</si>
  <si>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</si>
  <si>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</si>
  <si>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</si>
  <si>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</si>
  <si>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</si>
  <si>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</si>
  <si>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</si>
  <si>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</si>
  <si>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</si>
  <si>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</si>
  <si>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</si>
  <si>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</si>
  <si>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</si>
  <si>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</si>
  <si>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</si>
  <si>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</si>
  <si>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</si>
  <si>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</si>
  <si>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</si>
  <si>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</si>
  <si>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</si>
  <si>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</si>
  <si>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</si>
  <si>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</si>
  <si>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</si>
  <si>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</si>
  <si>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</si>
  <si>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</si>
  <si>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</si>
  <si>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</si>
  <si>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</si>
  <si>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</si>
  <si>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</si>
  <si>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</si>
  <si>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</si>
  <si>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</si>
  <si>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</si>
  <si>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</si>
  <si>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</si>
  <si>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</si>
  <si>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</si>
  <si>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</si>
  <si>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</si>
  <si>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</si>
  <si>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</si>
  <si>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</si>
  <si>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</si>
  <si>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</si>
  <si>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</si>
  <si>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</si>
  <si>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</si>
  <si>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</si>
  <si>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</si>
  <si>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</si>
  <si>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</si>
  <si>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</si>
  <si>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</si>
  <si>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</si>
  <si>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</si>
  <si>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</si>
  <si>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</si>
  <si>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</si>
  <si>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</si>
  <si>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</si>
  <si>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</si>
  <si>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</si>
  <si>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</si>
  <si>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</si>
  <si>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</si>
  <si>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</si>
  <si>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</si>
  <si>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</si>
  <si>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</si>
  <si>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</si>
  <si>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</si>
  <si>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</si>
  <si>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</si>
  <si>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</si>
  <si>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</si>
  <si>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</si>
  <si>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</si>
  <si>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</si>
  <si>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</si>
  <si>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</si>
  <si>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</si>
  <si>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</si>
  <si>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</si>
  <si>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</si>
  <si>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</si>
  <si>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</si>
  <si>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</si>
  <si>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</si>
  <si>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</si>
  <si>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</si>
  <si>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</si>
  <si>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</si>
  <si>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</si>
  <si>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</si>
  <si>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</si>
  <si>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</si>
  <si>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</si>
  <si>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</si>
  <si>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</si>
  <si>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</si>
  <si>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</si>
  <si>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</si>
  <si>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</si>
  <si>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</si>
  <si>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</si>
  <si>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</si>
  <si>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</si>
  <si>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</si>
  <si>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</si>
  <si>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</si>
  <si>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</si>
  <si>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</si>
  <si>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</si>
  <si>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</si>
  <si>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</si>
  <si>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</si>
  <si>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</si>
  <si>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</si>
  <si>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</si>
  <si>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</si>
  <si>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</si>
  <si>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</si>
  <si>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</si>
  <si>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</si>
  <si>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</si>
  <si>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</si>
  <si>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</si>
  <si>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</si>
  <si>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</si>
  <si>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</si>
  <si>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</si>
  <si>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</si>
  <si>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</si>
  <si>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</si>
  <si>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</si>
  <si>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</si>
  <si>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</si>
  <si>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</si>
  <si>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</si>
  <si>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</si>
  <si>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</si>
  <si>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</si>
  <si>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</si>
  <si>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</si>
  <si>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</si>
  <si>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</si>
  <si>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</si>
  <si>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</si>
  <si>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</si>
  <si>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</si>
  <si>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</si>
  <si>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</si>
  <si>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</si>
  <si>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</si>
  <si>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</si>
  <si>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</si>
  <si>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</si>
  <si>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</si>
  <si>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</si>
  <si>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</si>
  <si>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</si>
  <si>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</si>
  <si>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</si>
  <si>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</si>
  <si>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</si>
  <si>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</si>
  <si>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</si>
  <si>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</si>
  <si>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</si>
  <si>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</si>
  <si>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</si>
  <si>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</si>
  <si>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</si>
  <si>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</si>
  <si>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</si>
  <si>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</si>
  <si>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</si>
  <si>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</si>
  <si>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</si>
  <si>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</si>
  <si>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</si>
  <si>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</si>
  <si>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</si>
  <si>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</si>
  <si>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</si>
  <si>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</si>
  <si>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</si>
  <si>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</si>
  <si>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</si>
  <si>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</si>
  <si>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</si>
  <si>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</si>
  <si>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</si>
  <si>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</si>
  <si>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</si>
  <si>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</si>
  <si>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</si>
  <si>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</si>
  <si>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</si>
  <si>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</si>
  <si>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</si>
  <si>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</si>
  <si>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</si>
  <si>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</si>
  <si>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</si>
  <si>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</si>
  <si>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</si>
  <si>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</si>
  <si>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</si>
  <si>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</si>
  <si>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</si>
  <si>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</si>
  <si>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</si>
  <si>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</si>
  <si>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</si>
  <si>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</si>
  <si>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</si>
  <si>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</si>
  <si>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</si>
  <si>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</si>
  <si>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</si>
  <si>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</si>
  <si>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</si>
  <si>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</si>
  <si>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</si>
  <si>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</si>
  <si>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</si>
  <si>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</si>
  <si>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</si>
  <si>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</si>
  <si>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</si>
  <si>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</si>
  <si>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</si>
  <si>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</si>
  <si>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</si>
  <si>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</si>
  <si>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</si>
  <si>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</si>
  <si>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</si>
  <si>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</si>
  <si>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</si>
  <si>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</si>
  <si>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</si>
  <si>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</si>
  <si>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</si>
  <si>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</si>
  <si>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</si>
  <si>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</si>
  <si>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</si>
  <si>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</si>
  <si>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</si>
  <si>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</si>
  <si>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</si>
  <si>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</si>
  <si>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</si>
  <si>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</si>
  <si>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</si>
  <si>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</si>
  <si>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</si>
  <si>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</si>
  <si>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</si>
  <si>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</si>
  <si>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</si>
  <si>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</si>
  <si>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</si>
  <si>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</si>
  <si>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</si>
  <si>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</si>
  <si>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</si>
  <si>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</si>
  <si>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</si>
  <si>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</si>
  <si>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</si>
  <si>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</si>
  <si>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</si>
  <si>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</si>
  <si>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</si>
  <si>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</si>
  <si>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</si>
  <si>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</si>
  <si>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</si>
  <si>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</si>
  <si>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</si>
  <si>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</si>
  <si>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</si>
  <si>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</si>
  <si>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</si>
  <si>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</si>
  <si>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</si>
  <si>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</si>
  <si>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</si>
  <si>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</si>
  <si>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</si>
  <si>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</si>
  <si>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</si>
  <si>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</si>
  <si>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</si>
  <si>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</si>
  <si>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</si>
  <si>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</si>
  <si>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</si>
  <si>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</si>
  <si>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</si>
  <si>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</si>
  <si>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</si>
  <si>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</si>
  <si>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</si>
  <si>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</si>
  <si>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</si>
  <si>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</si>
  <si>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</si>
  <si>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</si>
  <si>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</si>
  <si>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</si>
  <si>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</si>
  <si>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</si>
  <si>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</si>
  <si>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</si>
  <si>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</si>
  <si>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</si>
  <si>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</si>
  <si>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</si>
  <si>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</si>
  <si>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</si>
  <si>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</si>
  <si>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</si>
  <si>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</si>
  <si>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</si>
  <si>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</si>
  <si>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</si>
  <si>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</si>
  <si>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</si>
  <si>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</si>
  <si>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</si>
  <si>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</si>
  <si>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</si>
  <si>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</si>
  <si>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</si>
  <si>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</si>
  <si>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</si>
  <si>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</si>
  <si>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</si>
  <si>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</si>
  <si>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</si>
  <si>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</si>
  <si>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</si>
  <si>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</si>
  <si>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</si>
  <si>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</si>
  <si>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</si>
  <si>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</si>
  <si>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</si>
  <si>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</si>
  <si>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</si>
  <si>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</si>
  <si>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</si>
  <si>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</si>
  <si>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</si>
  <si>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</si>
  <si>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</si>
  <si>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</si>
  <si>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</si>
  <si>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</si>
  <si>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</si>
  <si>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</si>
  <si>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</si>
  <si>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</si>
  <si>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</si>
  <si>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</si>
  <si>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</si>
  <si>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</si>
  <si>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</si>
  <si>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</si>
  <si>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</si>
  <si>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</si>
  <si>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</si>
  <si>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</si>
  <si>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</si>
  <si>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</si>
  <si>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</si>
  <si>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</si>
  <si>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</si>
  <si>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</si>
  <si>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</si>
  <si>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</si>
  <si>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</si>
  <si>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</si>
  <si>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</si>
  <si>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</si>
  <si>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</si>
  <si>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</si>
  <si>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</si>
  <si>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</si>
  <si>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</si>
  <si>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</si>
  <si>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</si>
  <si>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</si>
  <si>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</si>
  <si>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</si>
  <si>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</si>
  <si>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</si>
  <si>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</si>
  <si>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</si>
  <si>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</si>
  <si>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</si>
  <si>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</si>
  <si>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</si>
  <si>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</si>
  <si>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</si>
  <si>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</si>
  <si>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</si>
  <si>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</si>
  <si>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</si>
  <si>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</si>
  <si>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</si>
  <si>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</si>
  <si>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</si>
  <si>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</si>
  <si>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</si>
  <si>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</si>
  <si>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</si>
  <si>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</si>
  <si>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</si>
  <si>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</si>
  <si>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</si>
  <si>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</si>
  <si>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</si>
  <si>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</si>
  <si>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</si>
  <si>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</si>
  <si>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</si>
  <si>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</si>
  <si>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</si>
  <si>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</si>
  <si>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</si>
  <si>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</si>
  <si>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</si>
  <si>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</si>
  <si>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</si>
  <si>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</si>
  <si>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</si>
  <si>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</si>
  <si>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</si>
  <si>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</si>
  <si>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</si>
  <si>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</si>
  <si>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</si>
  <si>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</si>
  <si>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</si>
  <si>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</si>
  <si>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</si>
  <si>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</si>
  <si>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</si>
  <si>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</si>
  <si>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</si>
  <si>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</si>
  <si>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</si>
  <si>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</si>
  <si>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</si>
  <si>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</si>
  <si>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</si>
  <si>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</si>
  <si>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</si>
  <si>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</si>
  <si>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</si>
  <si>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</si>
  <si>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</si>
  <si>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</si>
  <si>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</si>
  <si>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</si>
  <si>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</si>
  <si>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</si>
  <si>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</si>
  <si>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</si>
  <si>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</si>
  <si>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</si>
  <si>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</si>
  <si>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</si>
  <si>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</si>
  <si>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</si>
  <si>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</si>
  <si>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</si>
  <si>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</si>
  <si>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</si>
  <si>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</si>
  <si>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</si>
  <si>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</si>
  <si>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</si>
  <si>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</si>
  <si>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</si>
  <si>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</si>
  <si>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</si>
  <si>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</si>
  <si>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</si>
  <si>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</si>
  <si>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</si>
  <si>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</si>
  <si>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</si>
  <si>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</si>
  <si>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</si>
  <si>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</si>
  <si>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</si>
  <si>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</si>
  <si>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</si>
  <si>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</si>
  <si>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</si>
  <si>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</si>
  <si>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</si>
  <si>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</si>
  <si>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</si>
  <si>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</si>
  <si>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</si>
  <si>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</si>
  <si>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</si>
  <si>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</si>
  <si>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</si>
  <si>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</si>
  <si>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</si>
  <si>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</si>
  <si>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</si>
  <si>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</si>
  <si>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</si>
  <si>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</si>
  <si>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</si>
  <si>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</si>
  <si>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</si>
  <si>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</si>
  <si>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</si>
  <si>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</si>
  <si>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</si>
  <si>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</si>
  <si>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</si>
  <si>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</si>
  <si>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</si>
  <si>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</si>
  <si>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</si>
  <si>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</si>
  <si>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</si>
  <si>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</si>
  <si>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</si>
  <si>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</si>
  <si>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</si>
  <si>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</si>
  <si>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</si>
  <si>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</si>
  <si>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</si>
  <si>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</si>
  <si>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</si>
  <si>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</si>
  <si>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</si>
  <si>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</si>
  <si>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</si>
  <si>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</si>
  <si>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</si>
  <si>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</si>
  <si>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</si>
  <si>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</si>
  <si>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</si>
  <si>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</si>
  <si>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</si>
  <si>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</si>
  <si>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</si>
  <si>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</si>
  <si>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</si>
  <si>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</si>
  <si>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</si>
  <si>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</si>
  <si>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</si>
  <si>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</si>
  <si>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</si>
  <si>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</si>
  <si>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</si>
  <si>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</si>
  <si>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</si>
  <si>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</si>
  <si>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</si>
  <si>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</si>
  <si>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</si>
  <si>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</si>
  <si>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</si>
  <si>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</si>
  <si>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</si>
  <si>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</si>
  <si>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</si>
  <si>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</si>
  <si>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</si>
  <si>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</si>
  <si>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</si>
  <si>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</si>
  <si>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</si>
  <si>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</si>
  <si>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</si>
  <si>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</si>
  <si>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</si>
  <si>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</si>
  <si>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</si>
  <si>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</si>
  <si>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</si>
  <si>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</si>
  <si>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</si>
  <si>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</si>
  <si>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</si>
  <si>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</si>
  <si>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</si>
  <si>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</si>
  <si>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</si>
  <si>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</si>
  <si>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</si>
  <si>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</si>
  <si>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</si>
  <si>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</si>
  <si>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</si>
  <si>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</si>
  <si>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</si>
  <si>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</si>
  <si>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</si>
  <si>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</si>
  <si>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</si>
  <si>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</si>
  <si>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</si>
  <si>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</si>
  <si>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</si>
  <si>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</si>
  <si>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</si>
  <si>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</si>
  <si>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</si>
  <si>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</si>
  <si>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</si>
  <si>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</si>
  <si>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</si>
  <si>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</si>
  <si>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</si>
  <si>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</si>
  <si>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</si>
  <si>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</si>
  <si>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</si>
  <si>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</si>
  <si>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</si>
  <si>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</si>
  <si>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</si>
  <si>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</si>
  <si>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</si>
  <si>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</si>
  <si>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</si>
  <si>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</si>
  <si>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</si>
  <si>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</si>
  <si>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</si>
  <si>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</si>
  <si>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</si>
  <si>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</si>
  <si>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</si>
  <si>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</si>
  <si>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</si>
  <si>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</si>
  <si>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</si>
  <si>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</si>
  <si>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</si>
  <si>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</si>
  <si>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</si>
  <si>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</si>
  <si>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</si>
  <si>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</si>
  <si>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</si>
  <si>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</si>
  <si>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</si>
  <si>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</si>
  <si>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</si>
  <si>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</si>
  <si>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</si>
  <si>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</si>
  <si>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</si>
  <si>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</si>
  <si>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</si>
  <si>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</si>
  <si>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</si>
  <si>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</si>
  <si>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</si>
  <si>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</si>
  <si>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</si>
  <si>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</si>
  <si>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</si>
  <si>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</si>
  <si>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</si>
  <si>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</si>
  <si>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</si>
  <si>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</si>
  <si>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</si>
  <si>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</si>
  <si>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</si>
  <si>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</si>
  <si>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</si>
  <si>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</si>
  <si>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</si>
  <si>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</si>
  <si>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</si>
  <si>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</si>
  <si>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</si>
  <si>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</si>
  <si>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</si>
  <si>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</si>
  <si>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</si>
  <si>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</si>
  <si>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</si>
  <si>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</si>
  <si>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</si>
  <si>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</si>
  <si>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</si>
  <si>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</si>
  <si>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</si>
  <si>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</si>
  <si>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</si>
  <si>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</si>
  <si>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</si>
  <si>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</si>
  <si>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</si>
  <si>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</si>
  <si>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</si>
  <si>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</si>
  <si>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</si>
  <si>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</si>
  <si>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</si>
  <si>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</si>
  <si>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</si>
  <si>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</si>
  <si>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</si>
  <si>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</si>
  <si>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</si>
  <si>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</si>
  <si>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</si>
  <si>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</si>
  <si>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</si>
  <si>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</si>
  <si>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</si>
  <si>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</si>
  <si>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</si>
  <si>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</si>
  <si>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</si>
  <si>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</si>
  <si>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</si>
  <si>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</si>
  <si>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</si>
  <si>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</si>
  <si>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</si>
  <si>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</si>
  <si>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</si>
  <si>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</si>
  <si>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</si>
  <si>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</si>
  <si>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</si>
  <si>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</si>
  <si>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</si>
  <si>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</si>
  <si>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</si>
  <si>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</si>
  <si>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</si>
  <si>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</si>
  <si>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</si>
  <si>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</si>
  <si>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</si>
  <si>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</si>
  <si>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</si>
  <si>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</si>
  <si>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</si>
  <si>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</si>
  <si>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</si>
  <si>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</si>
  <si>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</si>
  <si>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</si>
  <si>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</si>
  <si>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</si>
  <si>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</si>
  <si>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</si>
  <si>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</si>
  <si>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</si>
  <si>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</si>
  <si>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</si>
  <si>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</si>
  <si>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</si>
  <si>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</si>
  <si>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</si>
  <si>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</si>
  <si>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</si>
  <si>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</si>
  <si>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</si>
  <si>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</si>
  <si>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</si>
  <si>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</si>
  <si>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</si>
  <si>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</si>
  <si>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</si>
  <si>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</si>
  <si>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</si>
  <si>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</si>
  <si>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</si>
  <si>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</si>
  <si>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</si>
  <si>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</si>
  <si>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</si>
  <si>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</si>
  <si>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</si>
  <si>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</si>
  <si>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</si>
  <si>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</si>
  <si>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</si>
  <si>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</si>
  <si>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</si>
  <si>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</si>
  <si>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</si>
  <si>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</si>
  <si>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</si>
  <si>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</si>
  <si>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</si>
  <si>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</si>
  <si>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</si>
  <si>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</si>
  <si>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</si>
  <si>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</si>
  <si>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</si>
  <si>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</si>
  <si>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</si>
  <si>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</si>
  <si>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</si>
  <si>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</si>
  <si>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</si>
  <si>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</si>
  <si>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</si>
  <si>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</si>
  <si>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</si>
  <si>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</si>
  <si>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</si>
  <si>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</si>
  <si>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</si>
  <si>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</si>
  <si>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</si>
  <si>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</si>
  <si>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</si>
  <si>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</si>
  <si>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</si>
  <si>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</si>
  <si>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</si>
  <si>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</si>
  <si>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</si>
  <si>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</si>
  <si>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</si>
  <si>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</si>
  <si>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</si>
  <si>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</si>
  <si>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</si>
  <si>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</si>
  <si>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</si>
  <si>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</si>
  <si>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</si>
  <si>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</si>
  <si>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</si>
  <si>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</si>
  <si>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</si>
  <si>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</si>
  <si>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</si>
  <si>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</si>
  <si>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</si>
  <si>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</si>
  <si>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</si>
  <si>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</si>
  <si>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</si>
  <si>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</si>
  <si>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</si>
  <si>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</si>
  <si>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</si>
  <si>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</si>
  <si>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</si>
  <si>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</si>
  <si>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</si>
  <si>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</si>
  <si>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</si>
  <si>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</si>
  <si>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</si>
  <si>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</si>
  <si>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</si>
  <si>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</si>
  <si>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</si>
  <si>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</si>
  <si>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</si>
  <si>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</si>
  <si>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</si>
  <si>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</si>
  <si>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</si>
  <si>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</si>
  <si>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</si>
  <si>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</si>
  <si>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</si>
  <si>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</si>
  <si>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</si>
  <si>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</si>
  <si>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</si>
  <si>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</si>
  <si>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</si>
  <si>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</si>
  <si>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</si>
  <si>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</si>
  <si>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</si>
  <si>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</si>
  <si>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</si>
  <si>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</si>
  <si>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</si>
  <si>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</si>
  <si>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</si>
  <si>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</si>
  <si>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</si>
  <si>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</si>
  <si>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</si>
  <si>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</si>
  <si>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</si>
  <si>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</si>
  <si>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</si>
  <si>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</si>
  <si>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</si>
  <si>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</si>
  <si>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</si>
  <si>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</si>
  <si>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</si>
  <si>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</si>
  <si>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</si>
  <si>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</si>
  <si>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</si>
  <si>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</si>
  <si>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</si>
  <si>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</si>
  <si>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</si>
  <si>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</si>
  <si>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</si>
  <si>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</si>
  <si>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</si>
  <si>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</si>
  <si>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</si>
  <si>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</si>
  <si>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</si>
  <si>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</si>
  <si>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</si>
  <si>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</si>
  <si>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</si>
  <si>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</si>
  <si>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</si>
  <si>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</si>
  <si>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</si>
  <si>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</si>
  <si>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</si>
  <si>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</si>
  <si>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</si>
  <si>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</si>
  <si>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</si>
  <si>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</si>
  <si>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</si>
  <si>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</si>
  <si>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</si>
  <si>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</si>
  <si>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</si>
  <si>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</si>
  <si>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</si>
  <si>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</si>
  <si>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</si>
  <si>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</si>
  <si>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</si>
  <si>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</si>
  <si>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</si>
  <si>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</si>
  <si>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</si>
  <si>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</si>
  <si>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</si>
  <si>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</si>
  <si>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</si>
  <si>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</si>
  <si>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</si>
  <si>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</si>
  <si>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</si>
  <si>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</si>
  <si>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</si>
  <si>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</si>
  <si>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</si>
  <si>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</si>
  <si>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</si>
  <si>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</si>
  <si>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</si>
  <si>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</si>
  <si>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</si>
  <si>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</si>
  <si>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</si>
  <si>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</si>
  <si>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</si>
  <si>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</si>
  <si>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</si>
  <si>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</si>
  <si>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</si>
  <si>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</si>
  <si>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</si>
  <si>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</si>
  <si>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</si>
  <si>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</si>
  <si>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</si>
  <si>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</si>
  <si>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</si>
  <si>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</si>
  <si>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</si>
  <si>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</si>
  <si>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</si>
  <si>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</si>
  <si>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</si>
  <si>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</si>
  <si>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</si>
  <si>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</si>
  <si>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</si>
  <si>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</si>
  <si>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</si>
  <si>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</si>
  <si>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</si>
  <si>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</si>
  <si>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</si>
  <si>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</si>
  <si>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</si>
  <si>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</si>
  <si>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</si>
  <si>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</si>
  <si>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</si>
  <si>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</si>
  <si>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</si>
  <si>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</si>
  <si>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</si>
  <si>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</si>
  <si>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</si>
  <si>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</si>
  <si>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</si>
  <si>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</si>
  <si>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</si>
  <si>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</si>
  <si>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</si>
  <si>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</si>
  <si>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</si>
  <si>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</si>
  <si>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</si>
  <si>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</si>
  <si>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</si>
  <si>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</si>
  <si>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</si>
  <si>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</si>
  <si>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</si>
  <si>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</si>
  <si>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</si>
  <si>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</si>
  <si>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</si>
  <si>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</si>
  <si>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</si>
  <si>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</si>
  <si>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</si>
  <si>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</si>
  <si>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</si>
  <si>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</si>
  <si>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</si>
  <si>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</si>
  <si>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</si>
  <si>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</si>
  <si>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</si>
  <si>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</si>
  <si>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</si>
  <si>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</si>
  <si>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</si>
  <si>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</si>
  <si>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</si>
  <si>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</si>
  <si>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</si>
  <si>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</si>
  <si>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</si>
  <si>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</si>
  <si>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</si>
  <si>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</si>
  <si>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</si>
  <si>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</si>
  <si>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</si>
  <si>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</si>
  <si>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</si>
  <si>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</si>
  <si>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</si>
  <si>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</si>
  <si>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</si>
  <si>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</si>
  <si>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</si>
  <si>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</si>
  <si>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</si>
  <si>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</si>
  <si>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</si>
  <si>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</si>
  <si>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</si>
  <si>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</si>
  <si>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</si>
  <si>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</si>
  <si>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</si>
  <si>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</si>
  <si>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</si>
  <si>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</si>
  <si>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</si>
  <si>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</si>
  <si>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</si>
  <si>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</si>
  <si>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</si>
  <si>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</si>
  <si>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</si>
  <si>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</si>
  <si>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</si>
  <si>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</si>
  <si>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</si>
  <si>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</si>
  <si>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</si>
  <si>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</si>
  <si>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</si>
  <si>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</si>
  <si>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</si>
  <si>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</si>
  <si>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</si>
  <si>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</si>
  <si>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</si>
  <si>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</si>
  <si>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</si>
  <si>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</si>
  <si>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</si>
  <si>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</si>
  <si>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</si>
  <si>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</si>
  <si>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</si>
  <si>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</si>
  <si>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</si>
  <si>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</si>
  <si>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</si>
  <si>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</si>
  <si>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</si>
  <si>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</si>
  <si>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</si>
  <si>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</si>
  <si>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</si>
  <si>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</si>
  <si>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</si>
  <si>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</si>
  <si>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</si>
  <si>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</si>
  <si>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</si>
  <si>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</si>
  <si>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</si>
  <si>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</si>
  <si>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</si>
  <si>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</si>
  <si>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</si>
  <si>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</si>
  <si>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</si>
  <si>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</si>
  <si>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</si>
  <si>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</si>
  <si>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</si>
  <si>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</si>
  <si>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</si>
  <si>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</si>
  <si>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</si>
  <si>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</si>
  <si>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</si>
  <si>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</si>
  <si>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</si>
  <si>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</si>
  <si>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</si>
  <si>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</si>
  <si>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</si>
  <si>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</si>
  <si>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</si>
  <si>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</si>
  <si>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</si>
  <si>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</si>
  <si>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</si>
  <si>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</si>
  <si>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</si>
  <si>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</si>
  <si>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</si>
  <si>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</si>
  <si>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</si>
  <si>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</si>
  <si>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</si>
  <si>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</si>
  <si>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</si>
  <si>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</si>
  <si>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</si>
  <si>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</si>
  <si>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</si>
  <si>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</si>
  <si>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</si>
  <si>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</si>
  <si>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</si>
  <si>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</si>
  <si>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</si>
  <si>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</si>
  <si>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</si>
  <si>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</si>
  <si>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</si>
  <si>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</si>
  <si>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</si>
  <si>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</si>
  <si>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</si>
  <si>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</si>
  <si>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</si>
  <si>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</si>
  <si>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</si>
  <si>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</si>
  <si>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</si>
  <si>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</si>
  <si>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</si>
  <si>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</si>
  <si>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</si>
  <si>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</si>
  <si>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</si>
  <si>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</si>
  <si>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</si>
  <si>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</si>
  <si>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</si>
  <si>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</si>
  <si>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</si>
  <si>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</si>
  <si>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</si>
  <si>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</si>
  <si>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</si>
  <si>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</si>
  <si>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</si>
  <si>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</si>
  <si>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</si>
  <si>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</si>
  <si>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</si>
  <si>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</si>
  <si>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</si>
  <si>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</si>
  <si>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</si>
  <si>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</si>
  <si>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</si>
  <si>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</si>
  <si>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</si>
  <si>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</si>
  <si>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</si>
  <si>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</si>
  <si>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</si>
  <si>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</si>
  <si>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</si>
  <si>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</si>
  <si>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</si>
  <si>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</si>
  <si>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</si>
  <si>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</si>
  <si>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</si>
  <si>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</si>
  <si>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</si>
  <si>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</si>
  <si>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</si>
  <si>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</si>
  <si>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</si>
  <si>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</si>
  <si>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</si>
  <si>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</si>
  <si>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</si>
  <si>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</si>
  <si>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</si>
  <si>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</si>
  <si>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</si>
  <si>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</si>
  <si>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</si>
  <si>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</si>
  <si>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</si>
  <si>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</si>
  <si>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</si>
  <si>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</si>
  <si>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</si>
  <si>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</si>
  <si>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</si>
  <si>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</si>
  <si>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</si>
  <si>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</si>
  <si>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</si>
  <si>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</si>
  <si>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</si>
  <si>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</si>
  <si>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</si>
  <si>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</si>
  <si>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</si>
  <si>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</si>
  <si>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</si>
  <si>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</si>
  <si>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</si>
  <si>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</si>
  <si>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</si>
  <si>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</si>
  <si>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</si>
  <si>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</si>
  <si>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</si>
  <si>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</si>
  <si>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</si>
  <si>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</si>
  <si>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</si>
  <si>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</si>
  <si>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</si>
  <si>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</si>
  <si>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</si>
  <si>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</si>
  <si>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</si>
  <si>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</si>
  <si>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</si>
  <si>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</si>
  <si>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</si>
  <si>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</si>
  <si>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</si>
  <si>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</si>
  <si>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</si>
  <si>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</si>
  <si>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</si>
  <si>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</si>
  <si>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</si>
  <si>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</si>
  <si>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</si>
  <si>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</si>
  <si>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</si>
  <si>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</si>
  <si>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</si>
  <si>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</si>
  <si>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</si>
  <si>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</si>
  <si>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</si>
  <si>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</si>
  <si>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</si>
  <si>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</si>
  <si>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</si>
  <si>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</si>
  <si>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</si>
  <si>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</si>
  <si>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</si>
  <si>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</si>
  <si>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</si>
  <si>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</si>
  <si>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</si>
  <si>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</si>
  <si>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</si>
  <si>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</si>
  <si>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</si>
  <si>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</si>
  <si>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</si>
  <si>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</si>
  <si>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</si>
  <si>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</si>
  <si>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</si>
  <si>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</si>
  <si>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</si>
  <si>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</si>
  <si>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</si>
  <si>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</si>
  <si>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</si>
  <si>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</si>
  <si>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</si>
  <si>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</si>
  <si>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</si>
  <si>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</si>
  <si>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</si>
  <si>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</si>
  <si>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</si>
  <si>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</si>
  <si>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</si>
  <si>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</si>
  <si>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</si>
  <si>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</si>
  <si>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</si>
  <si>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</si>
  <si>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</si>
  <si>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</si>
  <si>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</si>
  <si>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</si>
  <si>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</si>
  <si>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</si>
  <si>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</si>
  <si>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</si>
  <si>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</si>
  <si>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</si>
  <si>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</si>
  <si>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</si>
  <si>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</si>
  <si>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</si>
  <si>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</si>
  <si>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</si>
  <si>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</si>
  <si>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</si>
  <si>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</si>
  <si>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</si>
  <si>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</si>
  <si>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</si>
  <si>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</si>
  <si>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</si>
  <si>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</si>
  <si>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</si>
  <si>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</si>
  <si>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</si>
  <si>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</si>
  <si>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</si>
  <si>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</si>
  <si>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</si>
  <si>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</si>
  <si>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</si>
  <si>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</si>
  <si>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</si>
  <si>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</si>
  <si>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</si>
  <si>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</si>
  <si>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</si>
  <si>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</si>
  <si>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</si>
  <si>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</si>
  <si>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</si>
  <si>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</si>
  <si>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</si>
  <si>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</si>
  <si>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</si>
  <si>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</si>
  <si>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</si>
  <si>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</si>
  <si>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</si>
  <si>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</si>
  <si>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</si>
  <si>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</si>
  <si>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</si>
  <si>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</si>
  <si>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</si>
  <si>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</si>
  <si>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</si>
  <si>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</si>
  <si>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</si>
  <si>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</si>
  <si>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</si>
  <si>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</si>
  <si>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</si>
  <si>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</si>
  <si>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</si>
  <si>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</si>
  <si>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</si>
  <si>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</si>
  <si>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</si>
  <si>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</si>
  <si>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</si>
  <si>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</si>
  <si>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</si>
  <si>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</si>
  <si>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</si>
  <si>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</si>
  <si>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</si>
  <si>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</si>
  <si>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</si>
  <si>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</si>
  <si>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</si>
  <si>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</si>
  <si>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</si>
  <si>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</si>
  <si>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</si>
  <si>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</si>
  <si>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</si>
  <si>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</si>
  <si>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</si>
  <si>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</si>
  <si>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</si>
  <si>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</si>
  <si>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</si>
  <si>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</si>
  <si>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</si>
  <si>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</si>
  <si>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</si>
  <si>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</si>
  <si>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</si>
  <si>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</si>
  <si>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</si>
  <si>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</si>
  <si>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</si>
  <si>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</si>
  <si>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</si>
  <si>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</si>
  <si>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</si>
  <si>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</si>
  <si>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</si>
  <si>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</si>
  <si>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</si>
  <si>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</si>
  <si>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</si>
  <si>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</si>
  <si>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</si>
  <si>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</si>
  <si>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</si>
  <si>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</si>
  <si>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</si>
  <si>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</si>
  <si>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</si>
  <si>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</si>
  <si>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</si>
  <si>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</si>
  <si>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</si>
  <si>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</si>
  <si>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</si>
  <si>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</si>
  <si>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</si>
  <si>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</si>
  <si>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</si>
  <si>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</si>
  <si>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</si>
  <si>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</si>
  <si>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</si>
  <si>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</si>
  <si>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</si>
  <si>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</si>
  <si>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</si>
  <si>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</si>
  <si>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</si>
  <si>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</si>
  <si>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</si>
  <si>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</si>
  <si>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</si>
  <si>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</si>
  <si>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</si>
  <si>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</si>
  <si>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</si>
  <si>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</si>
  <si>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</si>
  <si>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</si>
  <si>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</si>
  <si>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</si>
  <si>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</si>
  <si>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</si>
  <si>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</si>
  <si>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</si>
  <si>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</si>
  <si>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</si>
  <si>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</si>
  <si>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</si>
  <si>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</si>
  <si>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</si>
  <si>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</si>
  <si>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</si>
  <si>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</si>
  <si>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</si>
  <si>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</si>
  <si>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</si>
  <si>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</si>
  <si>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</si>
  <si>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</si>
  <si>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</si>
  <si>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</si>
  <si>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</si>
  <si>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</si>
  <si>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</si>
  <si>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</si>
  <si>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</si>
  <si>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</si>
  <si>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</si>
  <si>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</si>
  <si>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</si>
  <si>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</si>
  <si>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</si>
  <si>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</si>
  <si>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</si>
  <si>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</si>
  <si>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</si>
  <si>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</si>
  <si>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</si>
  <si>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</si>
  <si>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</si>
  <si>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</si>
  <si>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</si>
  <si>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</si>
  <si>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</si>
  <si>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</si>
  <si>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</si>
  <si>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</si>
  <si>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</si>
  <si>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</si>
  <si>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</si>
  <si>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</si>
  <si>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</si>
  <si>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</si>
  <si>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</si>
  <si>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</si>
  <si>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</si>
  <si>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</si>
  <si>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</si>
  <si>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</si>
  <si>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</si>
  <si>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</si>
  <si>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</si>
  <si>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</si>
  <si>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</si>
  <si>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</si>
  <si>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</si>
  <si>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</si>
  <si>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</si>
  <si>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</si>
  <si>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</si>
  <si>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</si>
  <si>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</si>
  <si>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</si>
  <si>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</si>
  <si>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</si>
  <si>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</si>
  <si>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</si>
  <si>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</si>
  <si>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</si>
  <si>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</si>
  <si>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</si>
  <si>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</si>
  <si>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</si>
  <si>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</si>
  <si>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</si>
  <si>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</si>
  <si>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</si>
  <si>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</si>
  <si>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</si>
  <si>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</si>
  <si>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</si>
  <si>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</si>
  <si>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</si>
  <si>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</si>
  <si>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</si>
  <si>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</si>
  <si>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</si>
  <si>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</si>
  <si>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</si>
  <si>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</si>
  <si>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</si>
  <si>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</si>
  <si>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</si>
  <si>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</si>
  <si>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</si>
  <si>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</si>
  <si>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</si>
  <si>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</si>
  <si>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</si>
  <si>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</si>
  <si>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</si>
  <si>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</si>
  <si>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</si>
  <si>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</si>
  <si>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</si>
  <si>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</si>
  <si>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</si>
  <si>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</si>
  <si>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</si>
  <si>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</si>
  <si>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</si>
  <si>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</si>
  <si>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</si>
  <si>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</si>
  <si>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</si>
  <si>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</si>
  <si>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</si>
  <si>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</si>
  <si>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</si>
  <si>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</si>
  <si>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</si>
  <si>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</si>
  <si>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</si>
  <si>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</si>
  <si>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</si>
  <si>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</si>
  <si>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</si>
  <si>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</si>
  <si>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</si>
  <si>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</si>
  <si>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</si>
  <si>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</si>
  <si>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</si>
  <si>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</si>
  <si>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</si>
  <si>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</si>
  <si>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</si>
  <si>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</si>
  <si>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</si>
  <si>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</si>
  <si>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</si>
  <si>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</si>
  <si>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</si>
  <si>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</si>
  <si>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</si>
  <si>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</si>
  <si>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</si>
  <si>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</si>
  <si>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</si>
  <si>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</si>
  <si>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</si>
  <si>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</si>
  <si>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</si>
  <si>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</si>
  <si>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</si>
  <si>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</si>
  <si>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</si>
  <si>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</si>
  <si>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</si>
  <si>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</si>
  <si>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</si>
  <si>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</si>
  <si>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</si>
  <si>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</si>
  <si>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</si>
  <si>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</si>
  <si>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</si>
  <si>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</si>
  <si>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</si>
  <si>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</si>
  <si>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</si>
  <si>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</si>
  <si>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</si>
  <si>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</si>
  <si>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</si>
  <si>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</si>
  <si>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</si>
  <si>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</si>
  <si>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</si>
  <si>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</si>
  <si>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</si>
  <si>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</si>
  <si>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</si>
  <si>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</si>
  <si>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</si>
  <si>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</si>
  <si>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</si>
  <si>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</si>
  <si>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</si>
  <si>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</si>
  <si>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</si>
  <si>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</si>
  <si>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</si>
  <si>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</si>
  <si>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</si>
  <si>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</si>
  <si>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</si>
  <si>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</si>
  <si>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</si>
  <si>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</si>
  <si>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</si>
  <si>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</si>
  <si>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</si>
  <si>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</si>
  <si>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</si>
  <si>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</si>
  <si>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</si>
  <si>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</si>
  <si>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</si>
  <si>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</si>
  <si>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</si>
  <si>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</si>
  <si>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</si>
  <si>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</si>
  <si>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</si>
  <si>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</si>
  <si>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</si>
  <si>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</si>
  <si>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</si>
  <si>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</si>
  <si>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</si>
  <si>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</si>
  <si>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</si>
  <si>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</si>
  <si>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</si>
  <si>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</si>
  <si>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</si>
  <si>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</si>
  <si>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</si>
  <si>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</si>
  <si>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</si>
  <si>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</si>
  <si>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</si>
  <si>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</si>
  <si>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</si>
  <si>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</si>
  <si>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</si>
  <si>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</si>
  <si>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</si>
  <si>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</si>
  <si>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</si>
  <si>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</si>
  <si>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</si>
  <si>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</si>
  <si>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</si>
  <si>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</si>
  <si>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</si>
  <si>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</si>
  <si>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</si>
  <si>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</si>
  <si>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</si>
  <si>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</si>
  <si>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</si>
  <si>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</si>
  <si>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</si>
  <si>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</si>
  <si>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</si>
  <si>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</si>
  <si>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</si>
  <si>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</si>
  <si>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</si>
  <si>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</si>
  <si>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</si>
  <si>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</si>
  <si>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</si>
  <si>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</si>
  <si>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</si>
  <si>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</si>
  <si>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</si>
  <si>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</si>
  <si>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</si>
  <si>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</si>
  <si>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</si>
  <si>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</si>
  <si>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</si>
  <si>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</si>
  <si>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</si>
  <si>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</si>
  <si>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</si>
  <si>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</si>
  <si>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</si>
  <si>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</si>
  <si>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</si>
  <si>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</si>
  <si>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</si>
  <si>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</si>
  <si>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</si>
  <si>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</si>
  <si>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</si>
  <si>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</si>
  <si>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</si>
  <si>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</si>
  <si>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</si>
  <si>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</si>
  <si>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</si>
  <si>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</si>
  <si>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</si>
  <si>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</si>
  <si>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</si>
  <si>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</si>
  <si>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</si>
  <si>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</si>
  <si>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</si>
  <si>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</si>
  <si>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</si>
  <si>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</si>
  <si>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</si>
  <si>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</si>
  <si>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</si>
  <si>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</si>
  <si>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</si>
  <si>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</si>
  <si>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</si>
  <si>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</si>
  <si>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</si>
  <si>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</si>
  <si>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</si>
  <si>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</si>
  <si>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</si>
  <si>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</si>
  <si>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</si>
  <si>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</si>
  <si>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</si>
  <si>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</si>
  <si>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</si>
  <si>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</si>
  <si>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</si>
  <si>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</si>
  <si>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</si>
  <si>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</si>
  <si>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</si>
  <si>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</si>
  <si>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</si>
  <si>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</si>
  <si>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</si>
  <si>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</si>
  <si>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</si>
  <si>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</si>
  <si>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</si>
  <si>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</si>
  <si>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</si>
  <si>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</si>
  <si>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</si>
  <si>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</si>
  <si>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</si>
  <si>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</si>
  <si>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</si>
  <si>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</si>
  <si>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</si>
  <si>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</si>
  <si>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</si>
  <si>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</si>
  <si>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</si>
  <si>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</si>
  <si>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</si>
  <si>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</si>
  <si>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</si>
  <si>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</si>
  <si>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</si>
  <si>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</si>
  <si>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</si>
  <si>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</si>
  <si>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</si>
  <si>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</si>
  <si>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</si>
  <si>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</si>
  <si>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</si>
  <si>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</si>
  <si>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</si>
  <si>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</si>
  <si>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</si>
  <si>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</si>
  <si>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</si>
  <si>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</si>
  <si>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</si>
  <si>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</si>
  <si>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</si>
  <si>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</si>
  <si>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</si>
  <si>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</si>
  <si>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</si>
  <si>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</si>
  <si>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</si>
  <si>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</si>
  <si>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</si>
  <si>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</si>
  <si>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</si>
  <si>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</si>
  <si>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</si>
  <si>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</si>
  <si>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</si>
  <si>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</si>
  <si>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</si>
  <si>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</si>
  <si>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</si>
  <si>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</si>
  <si>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</si>
  <si>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</si>
  <si>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</si>
  <si>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</si>
  <si>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</si>
  <si>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</si>
  <si>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</si>
  <si>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</si>
  <si>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</si>
  <si>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</si>
  <si>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</si>
  <si>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</si>
  <si>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</si>
  <si>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</si>
  <si>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</si>
  <si>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</si>
  <si>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</si>
  <si>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</si>
  <si>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</si>
  <si>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</si>
  <si>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</si>
  <si>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</si>
  <si>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</si>
  <si>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</si>
  <si>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</si>
  <si>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</si>
  <si>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</si>
  <si>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</si>
  <si>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</si>
  <si>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</si>
  <si>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</si>
  <si>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</si>
  <si>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</si>
  <si>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</si>
  <si>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</si>
  <si>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</si>
  <si>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</si>
  <si>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</si>
  <si>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</si>
  <si>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</si>
  <si>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</si>
  <si>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</si>
  <si>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</si>
  <si>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</si>
  <si>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</si>
  <si>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</si>
  <si>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</si>
  <si>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</si>
  <si>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</si>
  <si>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</si>
  <si>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</si>
  <si>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</si>
  <si>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</si>
  <si>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</si>
  <si>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</si>
  <si>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</si>
  <si>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</si>
  <si>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</si>
  <si>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</si>
  <si>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</si>
  <si>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</si>
  <si>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</si>
  <si>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</si>
  <si>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</si>
  <si>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</si>
  <si>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</si>
  <si>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</si>
  <si>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</si>
  <si>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</si>
  <si>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</si>
  <si>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</si>
  <si>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</si>
  <si>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</si>
  <si>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</si>
  <si>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</si>
  <si>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</si>
  <si>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</si>
  <si>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</si>
  <si>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</si>
  <si>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</si>
  <si>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</si>
  <si>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</si>
  <si>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</si>
  <si>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</si>
  <si>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</si>
  <si>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</si>
  <si>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</si>
  <si>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</si>
  <si>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</si>
  <si>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</si>
  <si>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</si>
  <si>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</si>
  <si>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</si>
  <si>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</si>
  <si>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</si>
  <si>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</si>
  <si>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</si>
  <si>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</si>
  <si>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</si>
  <si>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</si>
  <si>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</si>
  <si>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</si>
  <si>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</si>
  <si>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</si>
  <si>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</si>
  <si>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</si>
  <si>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</si>
  <si>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</si>
  <si>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</si>
  <si>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</si>
  <si>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</si>
  <si>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</si>
  <si>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</si>
  <si>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</si>
  <si>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</si>
  <si>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</si>
  <si>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</si>
  <si>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</si>
  <si>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</si>
  <si>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</si>
  <si>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</si>
  <si>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</si>
  <si>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</si>
  <si>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</si>
  <si>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</si>
  <si>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</si>
  <si>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</si>
  <si>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</si>
  <si>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</si>
  <si>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</si>
  <si>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</si>
  <si>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</si>
  <si>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</si>
  <si>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</si>
  <si>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</si>
  <si>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</si>
  <si>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</si>
  <si>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</si>
  <si>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</si>
  <si>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</si>
  <si>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</si>
  <si>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</si>
  <si>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</si>
  <si>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</si>
  <si>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</si>
  <si>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</si>
  <si>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</si>
  <si>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</si>
  <si>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</si>
  <si>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</si>
  <si>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</si>
  <si>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</si>
  <si>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</si>
  <si>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</si>
  <si>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</si>
  <si>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</si>
  <si>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</si>
  <si>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</si>
  <si>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</si>
  <si>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</si>
  <si>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</si>
  <si>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</si>
  <si>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</si>
  <si>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</si>
  <si>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</si>
  <si>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</si>
  <si>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</si>
  <si>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</si>
  <si>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</si>
  <si>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</si>
  <si>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</si>
  <si>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</si>
  <si>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</si>
  <si>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</si>
  <si>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</si>
  <si>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</si>
  <si>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</si>
  <si>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</si>
  <si>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</si>
  <si>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</si>
  <si>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</si>
  <si>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</si>
  <si>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</si>
  <si>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</si>
  <si>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</si>
  <si>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</si>
  <si>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</si>
  <si>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</si>
  <si>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</si>
  <si>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</si>
  <si>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</si>
  <si>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</si>
  <si>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</si>
  <si>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</si>
  <si>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</si>
  <si>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</si>
  <si>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</si>
  <si>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</si>
  <si>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</si>
  <si>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</si>
  <si>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</si>
  <si>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</si>
  <si>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</si>
  <si>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</si>
  <si>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</si>
  <si>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</si>
  <si>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</si>
  <si>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</si>
  <si>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</si>
  <si>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</si>
  <si>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</si>
  <si>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</si>
  <si>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</si>
  <si>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</si>
  <si>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</si>
  <si>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</si>
  <si>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</si>
  <si>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</si>
  <si>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</si>
  <si>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</si>
  <si>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</si>
  <si>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</si>
  <si>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</si>
  <si>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</si>
  <si>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</si>
  <si>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</si>
  <si>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</si>
  <si>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</si>
  <si>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</si>
  <si>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</si>
  <si>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</si>
  <si>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</si>
  <si>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</si>
  <si>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</si>
  <si>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</si>
  <si>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</si>
  <si>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</si>
  <si>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</si>
  <si>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</si>
  <si>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</si>
  <si>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</si>
  <si>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</si>
  <si>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</si>
  <si>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</si>
  <si>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</si>
  <si>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</si>
  <si>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</si>
  <si>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</si>
  <si>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</si>
  <si>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</si>
  <si>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</si>
  <si>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</si>
  <si>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</si>
  <si>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</si>
  <si>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</si>
  <si>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</si>
  <si>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</si>
  <si>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</si>
  <si>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</si>
  <si>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</si>
  <si>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</si>
  <si>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</si>
  <si>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</si>
  <si>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</si>
  <si>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</si>
  <si>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</si>
  <si>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</si>
  <si>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</si>
  <si>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</si>
  <si>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</si>
  <si>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</si>
  <si>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</si>
  <si>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</si>
  <si>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</si>
  <si>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</si>
  <si>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</si>
  <si>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</si>
  <si>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</si>
  <si>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</si>
  <si>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</si>
  <si>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</si>
  <si>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</si>
  <si>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</si>
  <si>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</si>
  <si>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</si>
  <si>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</si>
  <si>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</si>
  <si>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</si>
  <si>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</si>
  <si>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</si>
  <si>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</si>
  <si>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</si>
  <si>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</si>
  <si>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</si>
  <si>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</si>
  <si>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</si>
  <si>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</si>
  <si>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</si>
  <si>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</si>
  <si>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</si>
  <si>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</si>
  <si>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</si>
  <si>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</si>
  <si>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</si>
  <si>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</si>
  <si>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</si>
  <si>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</si>
  <si>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</si>
  <si>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</si>
  <si>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</si>
  <si>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</si>
  <si>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</si>
  <si>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</si>
  <si>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</si>
  <si>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</si>
  <si>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</si>
  <si>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</si>
  <si>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</si>
  <si>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</si>
  <si>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</si>
  <si>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</si>
  <si>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</si>
  <si>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</si>
  <si>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</si>
  <si>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</si>
  <si>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</si>
  <si>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</si>
  <si>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</si>
  <si>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</si>
  <si>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</si>
  <si>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</si>
  <si>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</si>
  <si>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</si>
  <si>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</si>
  <si>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</si>
  <si>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</si>
  <si>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</si>
  <si>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</si>
  <si>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</si>
  <si>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</si>
  <si>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</si>
  <si>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</si>
  <si>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</si>
  <si>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</si>
  <si>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</si>
  <si>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</si>
  <si>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</si>
  <si>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</si>
  <si>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</si>
  <si>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</si>
  <si>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</si>
  <si>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</si>
  <si>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</si>
  <si>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</si>
  <si>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</si>
  <si>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</si>
  <si>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</si>
  <si>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</si>
  <si>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</si>
  <si>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</si>
  <si>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</si>
  <si>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</si>
  <si>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</si>
  <si>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</si>
  <si>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</si>
  <si>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</si>
  <si>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</si>
  <si>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</si>
  <si>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</si>
  <si>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</si>
  <si>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</si>
  <si>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</si>
  <si>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</si>
  <si>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</si>
  <si>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</si>
  <si>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</si>
  <si>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</si>
  <si>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</si>
  <si>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</si>
  <si>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</si>
  <si>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</si>
  <si>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</si>
  <si>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</si>
  <si>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</si>
  <si>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</si>
  <si>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</si>
  <si>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</si>
  <si>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</si>
  <si>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</si>
  <si>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</si>
  <si>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</si>
  <si>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</si>
  <si>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</si>
  <si>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</si>
  <si>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</si>
  <si>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</si>
  <si>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</si>
  <si>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</si>
  <si>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</si>
  <si>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</si>
  <si>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</si>
  <si>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</si>
  <si>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</si>
  <si>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</si>
  <si>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</si>
  <si>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</si>
  <si>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</si>
  <si>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</si>
  <si>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</si>
  <si>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</si>
  <si>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</si>
  <si>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</si>
  <si>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</si>
  <si>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</si>
  <si>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</si>
  <si>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</si>
  <si>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</si>
  <si>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</si>
  <si>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</si>
  <si>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</si>
  <si>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</si>
  <si>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</si>
  <si>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</si>
  <si>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</si>
  <si>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</si>
  <si>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</si>
  <si>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</si>
  <si>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</si>
  <si>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</si>
  <si>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</si>
  <si>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</si>
  <si>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</si>
  <si>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</si>
  <si>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</si>
  <si>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</si>
  <si>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</si>
  <si>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</si>
  <si>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</si>
  <si>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</si>
  <si>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</si>
  <si>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</si>
  <si>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</si>
  <si>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</si>
  <si>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</si>
  <si>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</si>
  <si>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</si>
  <si>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</si>
  <si>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</si>
  <si>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</si>
  <si>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</si>
  <si>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</si>
  <si>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</si>
  <si>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</si>
  <si>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</si>
  <si>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</si>
  <si>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</si>
  <si>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</si>
  <si>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</si>
  <si>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</si>
  <si>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</si>
  <si>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</si>
  <si>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</si>
  <si>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</si>
  <si>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</si>
  <si>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</si>
  <si>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</si>
  <si>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</si>
  <si>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</si>
  <si>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</si>
  <si>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</si>
  <si>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</si>
  <si>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</si>
  <si>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</si>
  <si>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</si>
  <si>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</si>
  <si>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</si>
  <si>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</si>
  <si>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</si>
  <si>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</si>
  <si>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</si>
  <si>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</si>
  <si>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</si>
  <si>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</si>
  <si>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</si>
  <si>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</si>
  <si>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</si>
  <si>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</si>
  <si>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</si>
  <si>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</si>
  <si>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</si>
  <si>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</si>
  <si>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</si>
  <si>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</si>
  <si>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</si>
  <si>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</si>
  <si>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</si>
  <si>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</si>
  <si>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</si>
  <si>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</si>
  <si>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</si>
  <si>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</si>
  <si>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</si>
  <si>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</si>
  <si>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</si>
  <si>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</si>
  <si>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</si>
  <si>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</si>
  <si>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</si>
  <si>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</si>
  <si>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</si>
  <si>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</si>
  <si>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</si>
  <si>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</si>
  <si>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</si>
  <si>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</si>
  <si>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</si>
  <si>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</si>
  <si>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</si>
  <si>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</si>
  <si>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</si>
  <si>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</si>
  <si>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</si>
  <si>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</si>
  <si>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</si>
  <si>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</si>
  <si>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</si>
  <si>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</si>
  <si>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</si>
  <si>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</si>
  <si>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</si>
  <si>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</si>
  <si>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</si>
  <si>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</si>
  <si>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</si>
  <si>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</si>
  <si>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</si>
  <si>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</si>
  <si>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</si>
  <si>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</si>
  <si>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</si>
  <si>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</si>
  <si>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</si>
  <si>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</si>
  <si>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</si>
  <si>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</si>
  <si>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</si>
  <si>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</si>
  <si>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</si>
  <si>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</si>
  <si>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</si>
  <si>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</si>
  <si>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</si>
  <si>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</si>
  <si>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</si>
  <si>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</si>
  <si>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</si>
  <si>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</si>
  <si>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</si>
  <si>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</si>
  <si>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</si>
  <si>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</si>
  <si>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</si>
  <si>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</si>
  <si>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</si>
  <si>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</si>
  <si>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</si>
  <si>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</si>
  <si>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</si>
  <si>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</si>
  <si>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</si>
  <si>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</si>
  <si>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</si>
  <si>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</si>
  <si>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</si>
  <si>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</si>
  <si>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</si>
  <si>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</si>
  <si>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</si>
  <si>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</si>
  <si>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</si>
  <si>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</si>
  <si>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</si>
  <si>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</si>
  <si>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</si>
  <si>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</si>
  <si>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</si>
  <si>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</si>
  <si>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</si>
  <si>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</si>
  <si>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</si>
  <si>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</si>
  <si>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</si>
  <si>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</si>
  <si>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</si>
  <si>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</si>
  <si>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</si>
  <si>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</si>
  <si>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</si>
  <si>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</si>
  <si>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</si>
  <si>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</si>
  <si>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</si>
  <si>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</si>
  <si>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</si>
  <si>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</si>
  <si>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</si>
  <si>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</si>
  <si>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</si>
  <si>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</si>
  <si>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</si>
  <si>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</si>
  <si>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</si>
  <si>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</si>
  <si>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</si>
  <si>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</si>
  <si>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</si>
  <si>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</si>
  <si>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</si>
  <si>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</si>
  <si>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</si>
  <si>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</si>
  <si>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</si>
  <si>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</si>
  <si>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</si>
  <si>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</si>
  <si>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</si>
  <si>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</si>
  <si>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</si>
  <si>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</si>
  <si>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</si>
  <si>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</si>
  <si>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</si>
  <si>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</si>
  <si>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</si>
  <si>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</si>
  <si>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</si>
  <si>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</si>
  <si>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</si>
  <si>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</si>
  <si>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</si>
  <si>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</si>
  <si>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</si>
  <si>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</si>
  <si>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</si>
  <si>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</si>
  <si>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</si>
  <si>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</si>
  <si>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</si>
  <si>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</si>
  <si>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</si>
  <si>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</si>
  <si>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</si>
  <si>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</si>
  <si>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</si>
  <si>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</si>
  <si>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</si>
  <si>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</si>
  <si>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</si>
  <si>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</si>
  <si>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</si>
  <si>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</si>
  <si>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</si>
  <si>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</si>
  <si>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</si>
  <si>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</si>
  <si>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</si>
  <si>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</si>
  <si>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</si>
  <si>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</si>
  <si>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</si>
  <si>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</si>
  <si>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</si>
  <si>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</si>
  <si>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</si>
  <si>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</si>
  <si>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</si>
  <si>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</si>
  <si>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</si>
  <si>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</si>
  <si>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</si>
  <si>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</si>
  <si>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</si>
  <si>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</si>
  <si>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</si>
  <si>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</si>
  <si>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</si>
  <si>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</si>
  <si>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</si>
  <si>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</si>
  <si>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</si>
  <si>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</si>
  <si>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</si>
  <si>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</si>
  <si>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</si>
  <si>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</si>
  <si>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</si>
  <si>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</si>
  <si>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</si>
  <si>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</si>
  <si>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</si>
  <si>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</si>
  <si>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</si>
  <si>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</si>
  <si>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</si>
  <si>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</si>
  <si>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</si>
  <si>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</si>
  <si>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</si>
  <si>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</si>
  <si>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</si>
  <si>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</si>
  <si>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</si>
  <si>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</si>
  <si>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</si>
  <si>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</si>
  <si>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</si>
  <si>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</si>
  <si>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</si>
  <si>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</si>
  <si>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</si>
  <si>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</si>
  <si>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</si>
  <si>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</si>
  <si>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</si>
  <si>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</si>
  <si>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</si>
  <si>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</si>
  <si>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</si>
  <si>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</si>
  <si>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</si>
  <si>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</si>
  <si>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</si>
  <si>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</si>
  <si>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</si>
  <si>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</si>
  <si>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</si>
  <si>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</si>
  <si>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</si>
  <si>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</si>
  <si>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</si>
  <si>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</si>
  <si>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</si>
  <si>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</si>
  <si>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</si>
  <si>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</si>
  <si>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</si>
  <si>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</si>
  <si>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</si>
  <si>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</si>
  <si>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</si>
  <si>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</si>
  <si>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</si>
  <si>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</si>
  <si>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</si>
  <si>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</si>
  <si>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</si>
  <si>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</si>
  <si>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</si>
  <si>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</si>
  <si>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</si>
  <si>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</si>
  <si>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</si>
  <si>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</si>
  <si>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</si>
  <si>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</si>
  <si>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</si>
  <si>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</si>
  <si>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</si>
  <si>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</si>
  <si>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</si>
  <si>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</si>
  <si>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</si>
  <si>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</si>
  <si>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</si>
  <si>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</si>
  <si>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</si>
  <si>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</si>
  <si>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</si>
  <si>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</si>
  <si>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</si>
  <si>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</si>
  <si>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</si>
  <si>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</si>
  <si>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</si>
  <si>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</si>
  <si>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</si>
  <si>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</si>
  <si>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</si>
  <si>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</si>
  <si>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</si>
  <si>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</si>
  <si>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</si>
  <si>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</si>
  <si>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</si>
  <si>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</si>
  <si>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</si>
  <si>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</si>
  <si>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</si>
  <si>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</si>
  <si>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</si>
  <si>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</si>
  <si>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</si>
  <si>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</si>
  <si>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</si>
  <si>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</si>
  <si>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</si>
  <si>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</si>
  <si>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</si>
  <si>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</si>
  <si>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</si>
  <si>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</si>
  <si>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</si>
  <si>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</si>
  <si>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</si>
  <si>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</si>
  <si>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</si>
  <si>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</si>
  <si>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</si>
  <si>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</si>
  <si>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</si>
  <si>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</si>
  <si>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</si>
  <si>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</si>
  <si>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</si>
  <si>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</si>
  <si>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</si>
  <si>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</si>
  <si>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</si>
  <si>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</si>
  <si>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</si>
  <si>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</si>
  <si>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</si>
  <si>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</si>
  <si>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</si>
  <si>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</si>
  <si>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</si>
  <si>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</si>
  <si>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</si>
  <si>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</si>
  <si>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</si>
  <si>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</si>
  <si>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</si>
  <si>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</si>
  <si>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</si>
  <si>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</si>
  <si>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</si>
  <si>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</si>
  <si>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</si>
  <si>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</si>
  <si>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</si>
  <si>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</si>
  <si>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</si>
  <si>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</si>
  <si>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</si>
  <si>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</si>
  <si>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</si>
  <si>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</si>
  <si>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</si>
  <si>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</si>
  <si>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</si>
  <si>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</si>
  <si>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</si>
  <si>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</si>
  <si>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</si>
  <si>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</si>
  <si>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</si>
  <si>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</si>
  <si>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</si>
  <si>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</si>
  <si>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</si>
  <si>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</si>
  <si>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</si>
  <si>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</si>
  <si>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</si>
  <si>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</si>
  <si>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</si>
  <si>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</si>
  <si>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</si>
  <si>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</si>
  <si>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</si>
  <si>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</si>
  <si>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</si>
  <si>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</si>
  <si>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</si>
  <si>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</si>
  <si>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</si>
  <si>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</si>
  <si>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</si>
  <si>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</si>
  <si>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</si>
  <si>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</si>
  <si>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</si>
  <si>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</si>
  <si>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</si>
  <si>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</si>
  <si>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</si>
  <si>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</si>
  <si>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</si>
  <si>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</si>
  <si>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</si>
  <si>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</si>
  <si>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</si>
  <si>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</si>
  <si>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</si>
  <si>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</si>
  <si>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</si>
  <si>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</si>
  <si>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</si>
  <si>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</si>
  <si>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</si>
  <si>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</si>
  <si>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</si>
  <si>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</si>
  <si>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</si>
  <si>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</si>
  <si>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</si>
  <si>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</si>
  <si>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</si>
  <si>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</si>
  <si>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</si>
  <si>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</si>
  <si>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</si>
  <si>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</si>
  <si>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</si>
  <si>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</si>
  <si>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</si>
  <si>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</si>
  <si>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</si>
  <si>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</si>
  <si>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</si>
  <si>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</si>
  <si>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</si>
  <si>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</si>
  <si>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</si>
  <si>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</si>
  <si>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</si>
  <si>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</si>
  <si>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</si>
  <si>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</si>
  <si>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</si>
  <si>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</si>
  <si>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</si>
  <si>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</si>
  <si>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</si>
  <si>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</si>
  <si>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</si>
  <si>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</si>
  <si>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</si>
  <si>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</si>
  <si>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</si>
  <si>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</si>
  <si>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</si>
  <si>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</si>
  <si>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</si>
  <si>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</si>
  <si>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</si>
  <si>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</si>
  <si>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</si>
  <si>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</si>
  <si>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</si>
  <si>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</si>
  <si>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</si>
  <si>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</si>
  <si>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</si>
  <si>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</si>
  <si>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</si>
  <si>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</si>
  <si>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</si>
  <si>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</si>
  <si>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</si>
  <si>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</si>
  <si>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</si>
  <si>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</si>
  <si>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</si>
  <si>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</si>
  <si>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</si>
  <si>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</si>
  <si>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</si>
  <si>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</si>
  <si>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</si>
  <si>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</si>
  <si>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</si>
  <si>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</si>
  <si>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</si>
  <si>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</si>
  <si>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</si>
  <si>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</si>
  <si>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</si>
  <si>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</si>
  <si>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</si>
  <si>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</si>
  <si>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</si>
  <si>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</si>
  <si>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</si>
  <si>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</si>
  <si>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</si>
  <si>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</si>
  <si>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</si>
  <si>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</si>
  <si>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</si>
  <si>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</si>
  <si>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</si>
  <si>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</si>
  <si>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</si>
  <si>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</si>
  <si>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</si>
  <si>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</si>
  <si>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</si>
  <si>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</si>
  <si>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</si>
  <si>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</si>
  <si>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</si>
  <si>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</si>
  <si>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</si>
  <si>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</si>
  <si>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</si>
  <si>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</si>
  <si>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</si>
  <si>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</si>
  <si>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</si>
  <si>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</si>
  <si>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</si>
  <si>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</si>
  <si>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</si>
  <si>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</si>
  <si>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</si>
  <si>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</si>
  <si>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</si>
  <si>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</si>
  <si>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</si>
  <si>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</si>
  <si>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</si>
  <si>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</si>
  <si>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</si>
  <si>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</si>
  <si>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</si>
  <si>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</si>
  <si>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</si>
  <si>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</si>
  <si>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</si>
  <si>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</si>
  <si>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</si>
  <si>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</si>
  <si>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</si>
  <si>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</si>
  <si>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</si>
  <si>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</si>
  <si>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</si>
  <si>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</si>
  <si>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</si>
  <si>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</si>
  <si>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</si>
  <si>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</si>
  <si>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</si>
  <si>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</si>
  <si>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</si>
  <si>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</si>
  <si>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</si>
  <si>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</si>
  <si>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</si>
  <si>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</si>
  <si>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</si>
  <si>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</si>
  <si>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</si>
  <si>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</si>
  <si>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</si>
  <si>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</si>
  <si>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</si>
  <si>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</si>
  <si>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</si>
  <si>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</si>
  <si>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</si>
  <si>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</si>
  <si>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</si>
  <si>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</si>
  <si>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</si>
  <si>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</si>
  <si>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</si>
  <si>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</si>
  <si>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</si>
  <si>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</si>
  <si>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</si>
  <si>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</si>
  <si>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</si>
  <si>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</si>
  <si>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</si>
  <si>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</si>
  <si>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</si>
  <si>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</si>
  <si>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</si>
  <si>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</si>
  <si>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</si>
  <si>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</si>
  <si>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</si>
  <si>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</si>
  <si>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</si>
  <si>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</si>
  <si>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</si>
  <si>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</si>
  <si>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</si>
  <si>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</si>
  <si>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</si>
  <si>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</si>
  <si>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</si>
  <si>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</si>
  <si>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</si>
  <si>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</si>
  <si>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</si>
  <si>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</si>
  <si>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</si>
  <si>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</si>
  <si>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</si>
  <si>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</si>
  <si>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</si>
  <si>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</si>
  <si>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</si>
  <si>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</si>
  <si>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</si>
  <si>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</si>
  <si>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</si>
  <si>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</si>
  <si>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</si>
  <si>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</si>
  <si>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</si>
  <si>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</si>
  <si>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</si>
  <si>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</si>
  <si>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</si>
  <si>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</si>
  <si>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</si>
  <si>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</si>
  <si>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</si>
  <si>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</si>
  <si>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</si>
  <si>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</si>
  <si>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</si>
  <si>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</si>
  <si>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</si>
  <si>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</si>
  <si>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</si>
  <si>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</si>
  <si>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</si>
  <si>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</si>
  <si>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</si>
  <si>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</si>
  <si>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</si>
  <si>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</si>
  <si>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</si>
  <si>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</si>
  <si>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</si>
  <si>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</si>
  <si>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</si>
  <si>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</si>
  <si>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</si>
  <si>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</si>
  <si>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</si>
  <si>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</si>
  <si>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</si>
  <si>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</si>
  <si>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</si>
  <si>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</si>
  <si>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</si>
  <si>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</si>
  <si>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</si>
  <si>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</si>
  <si>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</si>
  <si>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</si>
  <si>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</si>
  <si>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</si>
  <si>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</si>
  <si>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</si>
  <si>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</si>
  <si>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</si>
  <si>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</si>
  <si>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</si>
  <si>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</si>
  <si>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</si>
  <si>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</si>
  <si>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</si>
  <si>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</si>
  <si>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</si>
  <si>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</si>
  <si>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</si>
  <si>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</si>
  <si>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</si>
  <si>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</si>
  <si>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</si>
  <si>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</si>
  <si>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</si>
  <si>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</si>
  <si>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</si>
  <si>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</si>
  <si>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</si>
  <si>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</si>
  <si>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</si>
  <si>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</si>
  <si>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</si>
  <si>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</si>
  <si>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</si>
  <si>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</si>
  <si>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</si>
  <si>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</si>
  <si>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</si>
  <si>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</si>
  <si>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</si>
  <si>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</si>
  <si>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</si>
  <si>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</si>
  <si>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</si>
  <si>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</si>
  <si>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</si>
  <si>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</si>
  <si>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</si>
  <si>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</si>
  <si>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</si>
  <si>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</si>
  <si>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</si>
  <si>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</si>
  <si>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</si>
  <si>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</si>
  <si>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</si>
  <si>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</si>
  <si>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</si>
  <si>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</si>
  <si>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</si>
  <si>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</si>
  <si>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</si>
  <si>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</si>
  <si>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</si>
  <si>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</si>
  <si>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</si>
  <si>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</si>
  <si>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</si>
  <si>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</si>
  <si>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</si>
  <si>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</si>
  <si>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</si>
  <si>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</si>
  <si>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</si>
  <si>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</si>
  <si>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</si>
  <si>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</si>
  <si>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</si>
  <si>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</si>
  <si>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</si>
  <si>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</si>
  <si>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</si>
  <si>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</si>
  <si>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</si>
  <si>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</si>
  <si>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</si>
  <si>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</si>
  <si>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</si>
  <si>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</si>
  <si>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</si>
  <si>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</si>
  <si>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</si>
  <si>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</si>
  <si>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</si>
  <si>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</si>
  <si>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</si>
  <si>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</si>
  <si>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</si>
  <si>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</si>
  <si>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</si>
  <si>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</si>
  <si>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</si>
  <si>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</si>
  <si>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</si>
  <si>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</si>
  <si>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</si>
  <si>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</si>
  <si>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</si>
  <si>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</si>
  <si>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</si>
  <si>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</si>
  <si>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</si>
  <si>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</si>
  <si>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</si>
  <si>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</si>
  <si>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</si>
  <si>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</si>
  <si>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</si>
  <si>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</si>
  <si>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</si>
  <si>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</si>
  <si>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</si>
  <si>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</si>
  <si>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</si>
  <si>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</si>
  <si>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</si>
  <si>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</si>
  <si>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</si>
  <si>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</si>
  <si>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</si>
  <si>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</si>
  <si>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</si>
  <si>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</si>
  <si>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</si>
  <si>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</si>
  <si>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</si>
  <si>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</si>
  <si>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</si>
  <si>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</si>
  <si>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</si>
  <si>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</si>
  <si>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</si>
  <si>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</si>
  <si>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</si>
  <si>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</si>
  <si>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</si>
  <si>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</si>
  <si>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</si>
  <si>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</si>
  <si>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</si>
  <si>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</si>
  <si>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</si>
  <si>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</si>
  <si>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</si>
  <si>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</si>
  <si>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</si>
  <si>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</si>
  <si>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</si>
  <si>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</si>
  <si>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</si>
  <si>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</si>
  <si>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</si>
  <si>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</si>
  <si>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</si>
  <si>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</si>
  <si>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</si>
  <si>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</si>
  <si>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</si>
  <si>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</si>
  <si>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</si>
  <si>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</si>
  <si>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</si>
  <si>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</si>
  <si>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</si>
  <si>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</si>
  <si>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</si>
  <si>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</si>
  <si>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</si>
  <si>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</si>
  <si>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</si>
  <si>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</si>
  <si>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</si>
  <si>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</si>
  <si>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</si>
  <si>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</si>
  <si>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</si>
  <si>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</si>
  <si>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</si>
  <si>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</si>
  <si>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</si>
  <si>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</si>
  <si>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</si>
  <si>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</si>
  <si>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</si>
  <si>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</si>
  <si>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</si>
  <si>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</si>
  <si>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</si>
  <si>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</si>
  <si>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</si>
  <si>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</si>
  <si>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</si>
  <si>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</si>
  <si>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</si>
  <si>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</si>
  <si>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</si>
  <si>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</si>
  <si>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</si>
  <si>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</si>
  <si>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</si>
  <si>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</si>
  <si>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</si>
  <si>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</si>
  <si>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</si>
  <si>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</si>
  <si>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</si>
  <si>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</si>
  <si>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</si>
  <si>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</si>
  <si>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</si>
  <si>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</si>
  <si>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</si>
  <si>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</si>
  <si>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</si>
  <si>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</si>
  <si>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</si>
  <si>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</si>
  <si>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</si>
  <si>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</si>
  <si>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</si>
  <si>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</si>
  <si>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</si>
  <si>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</si>
  <si>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</si>
  <si>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</si>
  <si>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</si>
  <si>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</si>
  <si>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</si>
  <si>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</si>
  <si>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</si>
  <si>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</si>
  <si>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</si>
  <si>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</si>
  <si>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</si>
  <si>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</si>
  <si>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</si>
  <si>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</si>
  <si>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</si>
  <si>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</si>
  <si>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</si>
  <si>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</si>
  <si>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</si>
  <si>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</si>
  <si>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</si>
  <si>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</si>
  <si>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</si>
  <si>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</si>
  <si>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</si>
  <si>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</si>
  <si>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</si>
  <si>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</si>
  <si>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</si>
  <si>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</si>
  <si>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</si>
  <si>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</si>
  <si>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</si>
  <si>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</si>
  <si>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</si>
  <si>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</si>
  <si>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</si>
  <si>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</si>
  <si>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</si>
  <si>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</si>
  <si>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</si>
  <si>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</si>
  <si>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</si>
  <si>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</si>
  <si>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</si>
  <si>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</si>
  <si>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</si>
  <si>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</si>
  <si>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</si>
  <si>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</si>
  <si>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</si>
  <si>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</si>
  <si>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</si>
  <si>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</si>
  <si>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</si>
  <si>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</si>
  <si>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</si>
  <si>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</si>
  <si>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</si>
  <si>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</si>
  <si>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</si>
  <si>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</si>
  <si>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</si>
  <si>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</si>
  <si>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</si>
  <si>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</si>
  <si>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</si>
  <si>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</si>
  <si>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</si>
  <si>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</si>
  <si>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</si>
  <si>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</si>
  <si>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</si>
  <si>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</si>
  <si>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</si>
  <si>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</si>
  <si>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</si>
  <si>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</si>
  <si>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</si>
  <si>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</si>
  <si>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</si>
  <si>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</si>
  <si>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</si>
  <si>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</si>
  <si>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</si>
  <si>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</si>
  <si>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</si>
  <si>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</si>
  <si>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</si>
  <si>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</si>
  <si>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</si>
  <si>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</si>
  <si>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</si>
  <si>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</si>
  <si>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</si>
  <si>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</si>
  <si>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</si>
  <si>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</si>
  <si>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</si>
  <si>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</si>
  <si>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</si>
  <si>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</si>
  <si>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</si>
  <si>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</si>
  <si>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</si>
  <si>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</si>
  <si>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</si>
  <si>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</si>
  <si>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</si>
  <si>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</si>
  <si>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</si>
  <si>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</si>
  <si>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</si>
  <si>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</si>
  <si>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</si>
  <si>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</si>
  <si>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</si>
  <si>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</si>
  <si>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</si>
  <si>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</si>
  <si>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</si>
  <si>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</si>
  <si>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</si>
  <si>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</si>
  <si>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</si>
  <si>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</si>
  <si>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</si>
  <si>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</si>
  <si>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</si>
  <si>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</si>
  <si>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</si>
  <si>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</si>
  <si>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</si>
  <si>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</si>
  <si>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</si>
  <si>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</si>
  <si>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</si>
  <si>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</si>
  <si>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</si>
  <si>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</si>
  <si>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</si>
  <si>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</si>
  <si>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</si>
  <si>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</si>
  <si>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</si>
  <si>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</si>
  <si>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</si>
  <si>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</si>
  <si>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</si>
  <si>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</si>
  <si>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</si>
  <si>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</si>
  <si>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</si>
  <si>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</si>
  <si>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</si>
  <si>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</si>
  <si>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</si>
  <si>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</si>
  <si>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</si>
  <si>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</si>
  <si>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</si>
  <si>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</si>
  <si>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</si>
  <si>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</si>
  <si>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</si>
  <si>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</si>
  <si>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</si>
  <si>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</si>
  <si>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</si>
  <si>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</si>
  <si>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</si>
  <si>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</si>
  <si>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</si>
  <si>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</si>
  <si>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</si>
  <si>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</si>
  <si>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</si>
  <si>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</si>
  <si>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</si>
  <si>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</si>
  <si>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</si>
  <si>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</si>
  <si>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</si>
  <si>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</si>
  <si>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</si>
  <si>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</si>
  <si>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</si>
  <si>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</si>
  <si>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</si>
  <si>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</si>
  <si>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</si>
  <si>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</si>
  <si>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</si>
  <si>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</si>
  <si>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</si>
  <si>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</si>
  <si>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</si>
  <si>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</si>
  <si>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</si>
  <si>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</si>
  <si>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</si>
  <si>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</si>
  <si>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</si>
  <si>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</si>
  <si>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</si>
  <si>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</si>
  <si>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</si>
  <si>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</si>
  <si>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</si>
  <si>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</si>
  <si>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</si>
  <si>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</si>
  <si>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</si>
  <si>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</si>
  <si>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</si>
  <si>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</si>
  <si>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</si>
  <si>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</si>
  <si>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</si>
  <si>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</si>
  <si>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</si>
  <si>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</si>
  <si>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</si>
  <si>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</si>
  <si>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</si>
  <si>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</si>
  <si>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</si>
  <si>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</si>
  <si>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</si>
  <si>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</si>
  <si>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</si>
  <si>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</si>
  <si>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</si>
  <si>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</si>
  <si>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</si>
  <si>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</si>
  <si>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</si>
  <si>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</si>
  <si>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</si>
  <si>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</si>
  <si>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</si>
  <si>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</si>
  <si>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</si>
  <si>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</si>
  <si>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</si>
  <si>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</si>
  <si>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</si>
  <si>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</si>
  <si>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</si>
  <si>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</si>
  <si>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</si>
  <si>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</si>
  <si>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</si>
  <si>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</si>
  <si>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</si>
  <si>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</si>
  <si>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</si>
  <si>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</si>
  <si>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</si>
  <si>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</si>
  <si>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</si>
  <si>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</si>
  <si>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</si>
  <si>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</si>
  <si>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</si>
  <si>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</si>
  <si>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</si>
  <si>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</si>
  <si>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</si>
  <si>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</si>
  <si>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</si>
  <si>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</si>
  <si>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</si>
  <si>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</si>
  <si>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</si>
  <si>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</si>
  <si>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</si>
  <si>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</si>
  <si>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</si>
  <si>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</si>
  <si>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</si>
  <si>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</si>
  <si>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</si>
  <si>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</si>
  <si>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</si>
  <si>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</si>
  <si>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</si>
  <si>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</si>
  <si>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</si>
  <si>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</si>
  <si>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</si>
  <si>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</si>
  <si>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</si>
  <si>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</si>
  <si>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</si>
  <si>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</si>
  <si>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</si>
  <si>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</si>
  <si>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</si>
  <si>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</si>
  <si>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</si>
  <si>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</si>
  <si>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</si>
  <si>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</si>
  <si>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</si>
  <si>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</si>
  <si>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</si>
  <si>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</si>
  <si>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</si>
  <si>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</si>
  <si>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</si>
  <si>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</si>
  <si>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</si>
  <si>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</si>
  <si>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</si>
  <si>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</si>
  <si>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</si>
  <si>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</si>
  <si>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</si>
  <si>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</si>
  <si>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</si>
  <si>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</si>
  <si>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</si>
  <si>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</si>
  <si>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</si>
  <si>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</si>
  <si>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</si>
  <si>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</si>
  <si>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</si>
  <si>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</si>
  <si>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</si>
  <si>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</si>
  <si>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</si>
  <si>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</si>
  <si>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</si>
  <si>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</si>
  <si>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</si>
  <si>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</si>
  <si>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</si>
  <si>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</si>
  <si>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</si>
  <si>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</si>
  <si>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</si>
  <si>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</si>
  <si>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</si>
  <si>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</si>
  <si>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</si>
  <si>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</si>
  <si>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</si>
  <si>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</si>
  <si>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</si>
  <si>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</si>
  <si>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</si>
  <si>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</si>
  <si>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</si>
  <si>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</si>
  <si>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</si>
  <si>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</si>
  <si>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</si>
  <si>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</si>
  <si>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</si>
  <si>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</si>
  <si>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</si>
  <si>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</si>
  <si>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</si>
  <si>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</si>
  <si>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</si>
  <si>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</si>
  <si>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</si>
  <si>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</si>
  <si>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</si>
  <si>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</si>
  <si>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</si>
  <si>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</si>
  <si>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</si>
  <si>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</si>
  <si>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</si>
  <si>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</si>
  <si>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</si>
  <si>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</si>
  <si>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</si>
  <si>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</si>
  <si>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</si>
  <si>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</si>
  <si>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</si>
  <si>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</si>
  <si>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</si>
  <si>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</si>
  <si>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</si>
  <si>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</si>
  <si>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</si>
  <si>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</si>
  <si>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</si>
  <si>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</si>
  <si>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</si>
  <si>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</si>
  <si>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</si>
  <si>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</si>
  <si>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</si>
  <si>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</si>
  <si>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</si>
  <si>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</si>
  <si>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</si>
  <si>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</si>
  <si>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</si>
  <si>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</si>
  <si>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</si>
  <si>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</si>
  <si>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</si>
  <si>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</si>
  <si>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</si>
  <si>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</si>
  <si>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</si>
  <si>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</si>
  <si>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</si>
  <si>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</si>
  <si>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</si>
  <si>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</si>
  <si>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</si>
  <si>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</si>
  <si>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</si>
  <si>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</si>
  <si>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</si>
  <si>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</si>
  <si>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</si>
  <si>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</si>
  <si>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</si>
  <si>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</si>
  <si>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</si>
  <si>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</si>
  <si>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</si>
  <si>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</si>
  <si>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</si>
  <si>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</si>
  <si>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</si>
  <si>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</si>
  <si>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</si>
  <si>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</si>
  <si>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</si>
  <si>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</si>
  <si>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</si>
  <si>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</si>
  <si>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</si>
  <si>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</si>
  <si>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</si>
  <si>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</si>
  <si>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</si>
  <si>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</si>
  <si>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</si>
  <si>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</si>
  <si>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</si>
  <si>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</si>
  <si>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</si>
  <si>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</si>
  <si>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</si>
  <si>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</si>
  <si>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</si>
  <si>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</si>
  <si>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</si>
  <si>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</si>
  <si>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</si>
  <si>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</si>
  <si>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</si>
  <si>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</si>
  <si>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</si>
  <si>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</si>
  <si>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</si>
  <si>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</si>
  <si>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</si>
  <si>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</si>
  <si>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</si>
  <si>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</si>
  <si>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</si>
  <si>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</si>
  <si>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</si>
  <si>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</si>
  <si>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</si>
  <si>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</si>
  <si>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</si>
  <si>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</si>
  <si>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</si>
  <si>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</si>
  <si>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</si>
  <si>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</si>
  <si>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</si>
  <si>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</si>
  <si>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</si>
  <si>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</si>
  <si>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</si>
  <si>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</si>
  <si>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</si>
  <si>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</si>
  <si>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</si>
  <si>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</si>
  <si>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</si>
  <si>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</si>
  <si>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</si>
  <si>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</si>
  <si>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</si>
  <si>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</si>
  <si>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</si>
  <si>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</si>
  <si>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</si>
  <si>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</si>
  <si>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</si>
  <si>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</si>
  <si>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</si>
  <si>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</si>
  <si>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</si>
  <si>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</si>
  <si>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</si>
  <si>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</si>
  <si>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</si>
  <si>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</si>
  <si>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</si>
  <si>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</si>
  <si>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</si>
  <si>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</si>
  <si>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</si>
  <si>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</si>
  <si>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</si>
  <si>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</si>
  <si>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</si>
  <si>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</si>
  <si>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</si>
  <si>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</si>
  <si>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</si>
  <si>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</si>
  <si>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</si>
  <si>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</si>
  <si>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</si>
  <si>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</si>
  <si>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</si>
  <si>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</si>
  <si>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</si>
  <si>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</si>
  <si>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</si>
  <si>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</si>
  <si>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</si>
  <si>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</si>
  <si>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</si>
  <si>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</si>
  <si>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</si>
  <si>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</si>
  <si>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</si>
  <si>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</si>
  <si>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</si>
  <si>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</si>
  <si>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</si>
  <si>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</si>
  <si>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</si>
  <si>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</si>
  <si>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</si>
  <si>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</si>
  <si>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</si>
  <si>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</si>
  <si>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</si>
  <si>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</si>
  <si>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</si>
  <si>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</si>
  <si>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</si>
  <si>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</si>
  <si>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</si>
  <si>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</si>
  <si>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</si>
  <si>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</si>
  <si>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</si>
  <si>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</si>
  <si>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</si>
  <si>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</si>
  <si>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</si>
  <si>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</si>
  <si>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</si>
  <si>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</si>
  <si>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</si>
  <si>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</si>
  <si>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</si>
  <si>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</si>
  <si>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</si>
  <si>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</si>
  <si>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</si>
  <si>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</si>
  <si>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</si>
  <si>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</si>
  <si>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</si>
  <si>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</si>
  <si>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</si>
  <si>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</si>
  <si>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</si>
  <si>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</si>
  <si>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</si>
  <si>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</si>
  <si>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</si>
  <si>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</si>
  <si>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</si>
  <si>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</si>
  <si>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</si>
  <si>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</si>
  <si>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</si>
  <si>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</si>
  <si>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</si>
  <si>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</si>
  <si>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</si>
  <si>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</si>
  <si>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</si>
  <si>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</si>
  <si>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</si>
  <si>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</si>
  <si>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</si>
  <si>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</si>
  <si>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</si>
  <si>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</si>
  <si>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</si>
  <si>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</si>
  <si>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</si>
  <si>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</si>
  <si>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</si>
  <si>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</si>
  <si>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</si>
  <si>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</si>
  <si>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</si>
  <si>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</si>
  <si>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</si>
  <si>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</si>
  <si>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</si>
  <si>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</si>
  <si>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</si>
  <si>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</si>
  <si>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</si>
  <si>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</si>
  <si>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</si>
  <si>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</si>
  <si>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</si>
  <si>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</si>
  <si>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</si>
  <si>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</si>
  <si>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</si>
  <si>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</si>
  <si>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</si>
  <si>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</si>
  <si>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</si>
  <si>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</si>
  <si>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</si>
  <si>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</si>
  <si>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</si>
  <si>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</si>
  <si>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</si>
  <si>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</si>
  <si>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</si>
  <si>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</si>
  <si>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</si>
  <si>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</si>
  <si>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</si>
  <si>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</si>
  <si>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</si>
  <si>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</si>
  <si>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</si>
  <si>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</si>
  <si>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</si>
  <si>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</si>
  <si>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</si>
  <si>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</si>
  <si>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</si>
  <si>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</si>
  <si>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</si>
  <si>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</si>
  <si>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</si>
  <si>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</si>
  <si>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</si>
  <si>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</si>
  <si>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</si>
  <si>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</si>
  <si>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</si>
  <si>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</si>
  <si>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</si>
  <si>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</si>
  <si>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</si>
  <si>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</si>
  <si>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</si>
  <si>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</si>
  <si>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</si>
  <si>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</si>
  <si>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</si>
  <si>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</si>
  <si>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</si>
  <si>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</si>
  <si>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</si>
  <si>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</si>
  <si>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</si>
  <si>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</si>
  <si>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</si>
  <si>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</si>
  <si>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</si>
  <si>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</si>
  <si>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</si>
  <si>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</si>
  <si>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</si>
  <si>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</si>
  <si>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</si>
  <si>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</si>
  <si>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</si>
  <si>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</si>
  <si>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</si>
  <si>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</si>
  <si>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</si>
  <si>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</si>
  <si>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</si>
  <si>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</si>
  <si>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</si>
  <si>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</si>
  <si>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</si>
  <si>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</si>
  <si>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</si>
  <si>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</si>
  <si>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</si>
  <si>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</si>
  <si>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</si>
  <si>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</si>
  <si>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</si>
  <si>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</si>
  <si>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</si>
  <si>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</si>
  <si>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</si>
  <si>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</si>
  <si>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</si>
  <si>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</si>
  <si>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</si>
  <si>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</si>
  <si>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</si>
  <si>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</si>
  <si>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</si>
  <si>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</si>
  <si>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</si>
  <si>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</si>
  <si>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</si>
  <si>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</si>
  <si>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</si>
  <si>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</si>
  <si>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</si>
  <si>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</si>
  <si>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</si>
  <si>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</si>
  <si>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</si>
  <si>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</si>
  <si>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</si>
  <si>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</si>
  <si>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</si>
  <si>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</si>
  <si>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</si>
  <si>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</si>
  <si>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</si>
  <si>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</si>
  <si>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</si>
  <si>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</si>
  <si>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</si>
  <si>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</si>
  <si>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</si>
  <si>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</si>
  <si>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</si>
  <si>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</si>
  <si>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</si>
  <si>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</si>
  <si>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</si>
  <si>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</si>
  <si>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</si>
  <si>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</si>
  <si>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</si>
  <si>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</si>
  <si>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</si>
  <si>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</si>
  <si>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</si>
  <si>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</si>
  <si>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</si>
  <si>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</si>
  <si>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</si>
  <si>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</si>
  <si>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</si>
  <si>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</si>
  <si>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</si>
  <si>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</si>
  <si>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</si>
  <si>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</si>
  <si>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</si>
  <si>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</si>
  <si>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</si>
  <si>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</si>
  <si>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</si>
  <si>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</si>
  <si>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</si>
  <si>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</si>
  <si>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</si>
  <si>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</si>
  <si>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</si>
  <si>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</si>
  <si>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</si>
  <si>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</si>
  <si>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</si>
  <si>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</si>
  <si>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</si>
  <si>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</si>
  <si>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</si>
  <si>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</si>
  <si>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</si>
  <si>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</si>
  <si>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</si>
  <si>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</si>
  <si>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</si>
  <si>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</si>
  <si>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</si>
  <si>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</si>
  <si>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</si>
  <si>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</si>
  <si>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</si>
  <si>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</si>
  <si>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</si>
  <si>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</si>
  <si>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</si>
  <si>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</si>
  <si>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</si>
  <si>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</si>
  <si>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</si>
  <si>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</si>
  <si>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</si>
  <si>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</si>
  <si>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</si>
  <si>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</si>
  <si>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</si>
  <si>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</si>
  <si>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</si>
  <si>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</si>
  <si>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</si>
  <si>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</si>
  <si>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</si>
  <si>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</si>
  <si>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</si>
  <si>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</si>
  <si>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</si>
  <si>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</si>
  <si>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</si>
  <si>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</si>
  <si>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</si>
  <si>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</si>
  <si>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</si>
  <si>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</si>
  <si>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</si>
  <si>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</si>
  <si>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</si>
  <si>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</si>
  <si>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</si>
  <si>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</si>
  <si>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</si>
  <si>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</si>
  <si>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</si>
  <si>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</si>
  <si>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</si>
  <si>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</si>
  <si>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</si>
  <si>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</si>
  <si>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</si>
  <si>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</si>
  <si>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</si>
  <si>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</si>
  <si>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</si>
  <si>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</si>
  <si>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</si>
  <si>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</si>
  <si>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</si>
  <si>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</si>
  <si>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</si>
  <si>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</si>
  <si>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</si>
  <si>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</si>
  <si>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</si>
  <si>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</si>
  <si>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</si>
  <si>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</si>
  <si>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</si>
  <si>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</si>
  <si>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</si>
  <si>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</si>
  <si>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</si>
  <si>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</si>
  <si>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</si>
  <si>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</si>
  <si>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</si>
  <si>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</si>
  <si>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</si>
  <si>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</si>
  <si>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</si>
  <si>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</si>
  <si>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</si>
  <si>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</si>
  <si>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</si>
  <si>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</si>
  <si>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</si>
  <si>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</si>
  <si>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</si>
  <si>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</si>
  <si>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</si>
  <si>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</si>
  <si>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</si>
  <si>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</si>
  <si>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</si>
  <si>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</si>
  <si>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</si>
  <si>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</si>
  <si>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</si>
  <si>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</si>
  <si>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</si>
  <si>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</si>
  <si>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</si>
  <si>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</si>
  <si>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</si>
  <si>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</si>
  <si>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</si>
  <si>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</si>
  <si>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</si>
  <si>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</si>
  <si>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</si>
  <si>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</si>
  <si>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</si>
  <si>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</si>
  <si>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</si>
  <si>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</si>
  <si>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</si>
  <si>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</si>
  <si>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</si>
  <si>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</si>
  <si>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</si>
  <si>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</si>
  <si>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</si>
  <si>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</si>
  <si>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</si>
  <si>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</si>
  <si>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</si>
  <si>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</si>
  <si>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</si>
  <si>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</si>
  <si>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</si>
  <si>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</si>
  <si>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</si>
  <si>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</si>
  <si>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</si>
  <si>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</si>
  <si>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</si>
  <si>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</si>
  <si>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</si>
  <si>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</si>
  <si>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</si>
  <si>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</si>
  <si>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</si>
  <si>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</si>
  <si>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</si>
  <si>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</si>
  <si>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</si>
  <si>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</si>
  <si>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</si>
  <si>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</si>
  <si>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</si>
  <si>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</si>
  <si>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</si>
  <si>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</si>
  <si>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</si>
  <si>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</si>
  <si>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</si>
  <si>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</si>
  <si>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</si>
  <si>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</si>
  <si>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</si>
  <si>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</si>
  <si>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</si>
  <si>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</si>
  <si>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</si>
  <si>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</si>
  <si>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</si>
  <si>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</si>
  <si>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</si>
  <si>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</si>
  <si>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</si>
  <si>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</si>
  <si>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</si>
  <si>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</si>
  <si>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</si>
  <si>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</si>
  <si>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</si>
  <si>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</si>
  <si>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</si>
  <si>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</si>
  <si>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</si>
  <si>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</si>
  <si>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</si>
  <si>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</si>
  <si>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</si>
  <si>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</si>
  <si>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</si>
  <si>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</si>
  <si>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</si>
  <si>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</si>
  <si>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</si>
  <si>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</si>
  <si>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</si>
  <si>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</si>
  <si>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</si>
  <si>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</si>
  <si>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</si>
  <si>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</si>
  <si>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</si>
  <si>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</si>
  <si>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</si>
  <si>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</si>
  <si>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</si>
  <si>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</si>
  <si>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</si>
  <si>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</si>
  <si>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</si>
  <si>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</si>
  <si>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</si>
  <si>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</si>
  <si>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</si>
  <si>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</si>
  <si>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</si>
  <si>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</si>
  <si>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</si>
  <si>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</si>
  <si>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</si>
  <si>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</si>
  <si>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</si>
  <si>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</si>
  <si>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</si>
  <si>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</si>
  <si>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</si>
  <si>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</si>
  <si>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</si>
  <si>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</si>
  <si>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</si>
  <si>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</si>
  <si>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</si>
  <si>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</si>
  <si>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</si>
  <si>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</si>
  <si>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</si>
  <si>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</si>
  <si>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</si>
  <si>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</si>
  <si>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</si>
  <si>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</si>
  <si>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</si>
  <si>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</si>
  <si>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</si>
  <si>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</si>
  <si>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</si>
  <si>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</si>
  <si>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</si>
  <si>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</si>
  <si>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</si>
  <si>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</si>
  <si>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</si>
  <si>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</si>
  <si>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</si>
  <si>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</si>
  <si>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</si>
  <si>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</si>
  <si>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</si>
  <si>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</si>
  <si>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</si>
  <si>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</si>
  <si>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</si>
  <si>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</si>
  <si>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</si>
  <si>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</si>
  <si>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</si>
  <si>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</si>
  <si>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</si>
  <si>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</si>
  <si>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</si>
  <si>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</si>
  <si>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</si>
  <si>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</si>
  <si>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</si>
  <si>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</si>
  <si>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</si>
  <si>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</si>
  <si>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</si>
  <si>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</si>
  <si>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</si>
  <si>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</si>
  <si>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</si>
  <si>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</si>
  <si>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</si>
  <si>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</si>
  <si>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</si>
  <si>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</si>
  <si>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</si>
  <si>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</si>
  <si>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</si>
  <si>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</si>
  <si>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</si>
  <si>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</si>
  <si>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</si>
  <si>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</si>
  <si>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</si>
  <si>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</si>
  <si>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</si>
  <si>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</si>
  <si>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</si>
  <si>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</si>
  <si>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</si>
  <si>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</si>
  <si>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</si>
  <si>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</si>
  <si>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</si>
  <si>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</si>
  <si>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</si>
  <si>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</si>
  <si>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</si>
  <si>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</si>
  <si>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</si>
  <si>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</si>
  <si>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</si>
  <si>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</si>
  <si>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</si>
  <si>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</si>
  <si>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</si>
  <si>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</si>
  <si>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</si>
  <si>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</si>
  <si>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</si>
  <si>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</si>
  <si>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</si>
  <si>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</si>
  <si>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</si>
  <si>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</si>
  <si>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</si>
  <si>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</si>
  <si>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</si>
  <si>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</si>
  <si>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</si>
  <si>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</si>
  <si>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</si>
  <si>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</si>
  <si>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</si>
  <si>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</si>
  <si>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</si>
  <si>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</si>
  <si>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</si>
  <si>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</si>
  <si>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</si>
  <si>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</si>
  <si>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</si>
  <si>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</si>
  <si>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</si>
  <si>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</si>
  <si>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</si>
  <si>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</si>
  <si>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</si>
  <si>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</si>
  <si>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</si>
  <si>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</si>
  <si>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</si>
  <si>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</si>
  <si>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</si>
  <si>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</si>
  <si>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</si>
  <si>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</si>
  <si>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</si>
  <si>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</si>
  <si>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</si>
  <si>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</si>
  <si>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</si>
  <si>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</si>
  <si>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</si>
  <si>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</si>
  <si>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</si>
  <si>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</si>
  <si>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</si>
  <si>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</si>
  <si>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</si>
  <si>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</si>
  <si>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</si>
  <si>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</si>
  <si>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</si>
  <si>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</si>
  <si>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</si>
  <si>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</si>
  <si>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</si>
  <si>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</si>
  <si>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</si>
  <si>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</si>
  <si>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</si>
  <si>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</si>
  <si>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</si>
  <si>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</si>
  <si>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</si>
  <si>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</si>
  <si>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</si>
  <si>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</si>
  <si>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</si>
  <si>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</si>
  <si>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</si>
  <si>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</si>
  <si>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</si>
  <si>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</si>
  <si>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</si>
  <si>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</si>
  <si>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</si>
  <si>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</si>
  <si>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</si>
  <si>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</si>
  <si>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</si>
  <si>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</si>
  <si>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</si>
  <si>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</si>
  <si>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</si>
  <si>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</si>
  <si>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</si>
  <si>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</si>
  <si>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</si>
  <si>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</si>
  <si>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</si>
  <si>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</si>
  <si>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</si>
  <si>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</si>
  <si>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</si>
  <si>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</si>
  <si>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</si>
  <si>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</si>
  <si>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</si>
  <si>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</si>
  <si>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</si>
  <si>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</si>
  <si>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</si>
  <si>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</si>
  <si>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</si>
  <si>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</si>
  <si>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</si>
  <si>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</si>
  <si>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</si>
  <si>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</si>
  <si>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</si>
  <si>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</si>
  <si>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</si>
  <si>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</si>
  <si>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</si>
  <si>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</si>
  <si>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</si>
  <si>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</si>
  <si>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</si>
  <si>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</si>
  <si>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</si>
  <si>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</si>
  <si>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</si>
  <si>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</si>
  <si>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</si>
  <si>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</si>
  <si>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</si>
  <si>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</si>
  <si>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</si>
  <si>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</si>
  <si>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</si>
  <si>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</si>
  <si>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</si>
  <si>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</si>
  <si>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</si>
  <si>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</si>
  <si>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</si>
  <si>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</si>
  <si>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</si>
  <si>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</si>
  <si>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</si>
  <si>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</si>
  <si>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</si>
  <si>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</si>
  <si>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</si>
  <si>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</si>
  <si>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</si>
  <si>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</si>
  <si>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</si>
  <si>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</si>
  <si>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</si>
  <si>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</si>
  <si>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</si>
  <si>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</si>
  <si>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</si>
  <si>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</si>
  <si>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</si>
  <si>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</si>
  <si>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</si>
  <si>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</si>
  <si>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</si>
  <si>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</si>
  <si>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</si>
  <si>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</si>
  <si>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</si>
  <si>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</si>
  <si>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</si>
  <si>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</si>
  <si>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</si>
  <si>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</si>
  <si>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</si>
  <si>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</si>
  <si>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</si>
  <si>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</si>
  <si>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</si>
  <si>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</si>
  <si>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</si>
  <si>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</si>
  <si>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</si>
  <si>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</si>
  <si>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</si>
  <si>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</si>
  <si>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</si>
  <si>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</si>
  <si>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</si>
  <si>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</si>
  <si>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</si>
  <si>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</si>
  <si>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</si>
  <si>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</si>
  <si>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</si>
  <si>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</si>
  <si>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</si>
  <si>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</si>
  <si>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</si>
  <si>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</si>
  <si>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</si>
  <si>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</si>
  <si>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</si>
  <si>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</si>
  <si>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</si>
  <si>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</si>
  <si>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</si>
  <si>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</si>
  <si>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</si>
  <si>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</si>
  <si>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</si>
  <si>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</si>
  <si>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</si>
  <si>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</si>
  <si>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</si>
  <si>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</si>
  <si>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</si>
  <si>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</si>
  <si>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</si>
  <si>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</si>
  <si>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</si>
  <si>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</si>
  <si>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</si>
  <si>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</si>
  <si>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</si>
  <si>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</si>
  <si>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</si>
  <si>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</si>
  <si>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</si>
  <si>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</si>
  <si>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</si>
  <si>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</si>
  <si>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</si>
  <si>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</si>
  <si>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</si>
  <si>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</si>
  <si>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</si>
  <si>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</si>
  <si>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</si>
  <si>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</si>
  <si>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</si>
  <si>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</si>
  <si>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</si>
  <si>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</si>
  <si>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</si>
  <si>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</si>
  <si>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</si>
  <si>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</si>
  <si>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</si>
  <si>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</si>
  <si>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</si>
  <si>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</si>
  <si>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</si>
  <si>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</si>
  <si>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</si>
  <si>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</si>
  <si>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</si>
  <si>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</si>
  <si>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</si>
  <si>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</si>
  <si>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</si>
  <si>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</si>
  <si>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</si>
  <si>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</si>
  <si>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</si>
  <si>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</si>
  <si>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</si>
  <si>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</si>
  <si>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</si>
  <si>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</si>
  <si>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</si>
  <si>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</si>
  <si>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</si>
  <si>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</si>
  <si>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</si>
  <si>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</si>
  <si>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</si>
  <si>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</si>
  <si>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</si>
  <si>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</si>
  <si>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</si>
  <si>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</si>
  <si>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</si>
  <si>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</si>
  <si>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</si>
  <si>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</si>
  <si>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</si>
  <si>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</si>
  <si>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</si>
  <si>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</si>
  <si>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</si>
  <si>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</si>
  <si>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</si>
  <si>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</si>
  <si>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</si>
  <si>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</si>
  <si>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</si>
  <si>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</si>
  <si>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</si>
  <si>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</si>
  <si>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</si>
  <si>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</si>
  <si>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</si>
  <si>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</si>
  <si>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</si>
  <si>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</si>
  <si>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</si>
  <si>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</si>
  <si>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</si>
  <si>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</si>
  <si>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</si>
  <si>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</si>
  <si>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</si>
  <si>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</si>
  <si>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</si>
  <si>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</si>
  <si>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</si>
  <si>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</si>
  <si>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</si>
  <si>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</si>
  <si>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</si>
  <si>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</si>
  <si>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</si>
  <si>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</si>
  <si>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</si>
  <si>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</si>
  <si>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</si>
  <si>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</si>
  <si>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</si>
  <si>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</si>
  <si>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</si>
  <si>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</si>
  <si>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</si>
  <si>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</si>
  <si>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</si>
  <si>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</si>
  <si>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</si>
  <si>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</si>
  <si>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</si>
  <si>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</si>
  <si>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</si>
  <si>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</si>
  <si>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</si>
  <si>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</si>
  <si>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</si>
  <si>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</si>
  <si>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</si>
  <si>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</si>
  <si>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</si>
  <si>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</si>
  <si>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</si>
  <si>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</si>
  <si>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</si>
  <si>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</si>
  <si>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</si>
  <si>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</si>
  <si>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</si>
  <si>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</si>
  <si>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</si>
  <si>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</si>
  <si>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</si>
  <si>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</si>
  <si>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</si>
  <si>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</si>
  <si>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</si>
  <si>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</si>
  <si>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</si>
  <si>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</si>
  <si>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</si>
  <si>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</si>
  <si>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</si>
  <si>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</si>
  <si>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</si>
  <si>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</si>
  <si>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</si>
  <si>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</si>
  <si>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</si>
  <si>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</si>
  <si>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</si>
  <si>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</si>
  <si>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</si>
  <si>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</si>
  <si>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</si>
  <si>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</si>
  <si>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</si>
  <si>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</si>
  <si>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</si>
  <si>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</si>
  <si>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</si>
  <si>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</si>
  <si>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</si>
  <si>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</si>
  <si>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</si>
  <si>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</si>
  <si>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</si>
  <si>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</si>
  <si>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</si>
  <si>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</si>
  <si>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</si>
  <si>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</si>
  <si>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</si>
  <si>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</si>
  <si>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</si>
  <si>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</si>
  <si>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</si>
  <si>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</si>
  <si>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</si>
  <si>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</si>
  <si>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</si>
  <si>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</si>
  <si>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</si>
  <si>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</si>
  <si>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</si>
  <si>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</si>
  <si>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</si>
  <si>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</si>
  <si>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</si>
  <si>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</si>
  <si>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</si>
  <si>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</si>
  <si>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</si>
  <si>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</si>
  <si>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</si>
  <si>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</si>
  <si>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</si>
  <si>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</si>
  <si>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</si>
  <si>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</si>
  <si>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</si>
  <si>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</si>
  <si>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</si>
  <si>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</si>
  <si>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</si>
  <si>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</si>
  <si>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</si>
  <si>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</si>
  <si>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</si>
  <si>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</si>
  <si>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</si>
  <si>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</si>
  <si>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</si>
  <si>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</si>
  <si>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</si>
  <si>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</si>
  <si>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</si>
  <si>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</si>
  <si>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</si>
  <si>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</si>
  <si>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</si>
  <si>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</si>
  <si>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</si>
  <si>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</si>
  <si>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</si>
  <si>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</si>
  <si>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</si>
  <si>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</si>
  <si>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</si>
  <si>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</si>
  <si>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</si>
  <si>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</si>
  <si>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</si>
  <si>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</si>
  <si>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</si>
  <si>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</si>
  <si>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</si>
  <si>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</si>
  <si>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</si>
  <si>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</si>
  <si>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</si>
  <si>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</si>
  <si>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</si>
  <si>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</si>
  <si>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</si>
  <si>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</si>
  <si>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</si>
  <si>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</si>
  <si>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</si>
  <si>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</si>
  <si>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</si>
  <si>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</si>
  <si>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</si>
  <si>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</si>
  <si>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</si>
  <si>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</si>
  <si>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</si>
  <si>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</si>
  <si>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</si>
  <si>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</si>
  <si>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</si>
  <si>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</si>
  <si>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</si>
  <si>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</si>
  <si>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</si>
  <si>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</si>
  <si>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</si>
  <si>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</si>
  <si>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</si>
  <si>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</si>
  <si>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</si>
  <si>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</si>
  <si>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</si>
  <si>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</si>
  <si>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</si>
  <si>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</si>
  <si>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</si>
  <si>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</si>
  <si>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</si>
  <si>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</si>
  <si>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</si>
  <si>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</si>
  <si>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</si>
  <si>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</si>
  <si>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</si>
  <si>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</si>
  <si>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</si>
  <si>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</si>
  <si>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</si>
  <si>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</si>
  <si>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</si>
  <si>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</si>
  <si>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</si>
  <si>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</si>
  <si>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</si>
  <si>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</si>
  <si>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</si>
  <si>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</si>
  <si>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</si>
  <si>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</si>
  <si>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</si>
  <si>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</si>
  <si>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</si>
  <si>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</si>
  <si>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</si>
  <si>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</si>
  <si>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</si>
  <si>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</si>
  <si>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</si>
  <si>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</si>
  <si>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</si>
  <si>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</si>
  <si>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</si>
  <si>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</si>
  <si>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</si>
  <si>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</si>
  <si>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</si>
  <si>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</si>
  <si>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</si>
  <si>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</si>
  <si>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</si>
  <si>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</si>
  <si>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</si>
  <si>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</si>
  <si>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</si>
  <si>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</si>
  <si>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</si>
  <si>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</si>
  <si>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</si>
  <si>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</si>
  <si>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</si>
  <si>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</si>
  <si>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</si>
  <si>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</si>
  <si>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</si>
  <si>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</si>
  <si>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</si>
  <si>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</si>
  <si>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</si>
  <si>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</si>
  <si>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</si>
  <si>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</si>
  <si>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</si>
  <si>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</si>
  <si>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</si>
  <si>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</si>
  <si>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</si>
  <si>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</si>
  <si>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</si>
  <si>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</si>
  <si>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</si>
  <si>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</si>
  <si>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</si>
  <si>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</si>
  <si>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</si>
  <si>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</si>
  <si>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</si>
  <si>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</si>
  <si>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</si>
  <si>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</si>
  <si>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</si>
  <si>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</si>
  <si>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</si>
  <si>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</si>
  <si>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</si>
  <si>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</si>
  <si>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</si>
  <si>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</si>
  <si>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</si>
  <si>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</si>
  <si>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</si>
  <si>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</si>
  <si>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</si>
  <si>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</si>
  <si>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</si>
  <si>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</si>
  <si>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</si>
  <si>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</si>
  <si>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</si>
  <si>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</si>
  <si>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</si>
  <si>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</si>
  <si>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</si>
  <si>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</si>
  <si>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</si>
  <si>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</si>
  <si>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</si>
  <si>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</si>
  <si>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</si>
  <si>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</si>
  <si>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</si>
  <si>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</si>
  <si>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</si>
  <si>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</si>
  <si>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</si>
  <si>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</si>
  <si>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</si>
  <si>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</si>
  <si>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</si>
  <si>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</si>
  <si>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</si>
  <si>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</si>
  <si>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</si>
  <si>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</si>
  <si>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</si>
  <si>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</si>
  <si>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</si>
  <si>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</si>
  <si>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</si>
  <si>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</si>
  <si>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</si>
  <si>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</si>
  <si>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</si>
  <si>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</si>
  <si>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</si>
  <si>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</si>
  <si>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</si>
  <si>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</si>
  <si>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</si>
  <si>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</si>
  <si>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</si>
  <si>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</si>
  <si>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</si>
  <si>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</si>
  <si>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</si>
  <si>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</si>
  <si>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</si>
  <si>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</si>
  <si>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</si>
  <si>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</si>
  <si>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</si>
  <si>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</si>
  <si>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</si>
  <si>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</si>
  <si>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</si>
  <si>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</si>
  <si>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</si>
  <si>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</si>
  <si>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</si>
  <si>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</si>
  <si>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</si>
  <si>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</si>
  <si>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</si>
  <si>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</si>
  <si>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</si>
  <si>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</si>
  <si>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</si>
  <si>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</si>
  <si>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</si>
  <si>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</si>
  <si>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</si>
  <si>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</si>
  <si>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</si>
  <si>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</si>
  <si>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</si>
  <si>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</si>
  <si>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</si>
  <si>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</si>
  <si>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</si>
  <si>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</si>
  <si>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</si>
  <si>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</si>
  <si>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</si>
  <si>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</si>
  <si>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</si>
  <si>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</si>
  <si>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</si>
  <si>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</si>
  <si>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</si>
  <si>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</si>
  <si>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</si>
  <si>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</si>
  <si>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</si>
  <si>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</si>
  <si>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</si>
  <si>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</si>
  <si>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</si>
  <si>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</si>
  <si>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</si>
  <si>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</si>
  <si>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</si>
  <si>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</si>
  <si>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</si>
  <si>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</si>
  <si>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</si>
  <si>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</si>
  <si>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</si>
  <si>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</si>
  <si>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</si>
  <si>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</si>
  <si>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</si>
  <si>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</si>
  <si>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</si>
  <si>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</si>
  <si>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</si>
  <si>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</si>
  <si>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</si>
  <si>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</si>
  <si>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</si>
  <si>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</si>
  <si>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</si>
  <si>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</si>
  <si>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</si>
  <si>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</si>
  <si>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</si>
  <si>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</si>
  <si>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</si>
  <si>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</si>
  <si>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</si>
  <si>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</si>
  <si>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</si>
  <si>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</si>
  <si>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</si>
  <si>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</si>
  <si>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</si>
  <si>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</si>
  <si>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</si>
  <si>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</si>
  <si>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</si>
  <si>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</si>
  <si>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</si>
  <si>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</si>
  <si>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</si>
  <si>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</si>
  <si>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</si>
  <si>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</si>
  <si>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</si>
  <si>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</si>
  <si>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</si>
  <si>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</si>
  <si>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</si>
  <si>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</si>
  <si>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</si>
  <si>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</si>
  <si>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</si>
  <si>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</si>
  <si>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</si>
  <si>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</si>
  <si>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</si>
  <si>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</si>
  <si>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</si>
  <si>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</si>
  <si>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</si>
  <si>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</si>
  <si>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</si>
  <si>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</si>
  <si>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</si>
  <si>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</si>
  <si>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</si>
  <si>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</si>
  <si>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</si>
  <si>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</si>
  <si>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</si>
  <si>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</si>
  <si>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</si>
  <si>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</si>
  <si>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</si>
  <si>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</si>
  <si>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</si>
  <si>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</si>
  <si>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</si>
  <si>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</si>
  <si>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</si>
  <si>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</si>
  <si>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</si>
  <si>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</si>
  <si>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</si>
  <si>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</si>
  <si>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</si>
  <si>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</si>
  <si>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</si>
  <si>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</si>
  <si>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</si>
  <si>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</si>
  <si>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</si>
  <si>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</si>
  <si>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</si>
  <si>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</si>
  <si>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</si>
  <si>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</si>
  <si>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</si>
  <si>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</si>
  <si>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</si>
  <si>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</si>
  <si>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</si>
  <si>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</si>
  <si>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</si>
  <si>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</si>
  <si>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</si>
  <si>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</si>
  <si>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</si>
  <si>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</si>
  <si>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</si>
  <si>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</si>
  <si>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</si>
  <si>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</si>
  <si>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</si>
  <si>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</si>
  <si>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</si>
  <si>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</si>
  <si>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</si>
  <si>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</si>
  <si>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</si>
  <si>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</si>
  <si>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</si>
  <si>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</si>
  <si>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</si>
  <si>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</si>
  <si>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</si>
  <si>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</si>
  <si>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</si>
  <si>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</si>
  <si>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</si>
  <si>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</si>
  <si>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</si>
  <si>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</si>
  <si>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</si>
  <si>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</si>
  <si>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</si>
  <si>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</si>
  <si>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</si>
  <si>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</si>
  <si>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</si>
  <si>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</si>
  <si>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</si>
  <si>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</si>
  <si>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</si>
  <si>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</si>
  <si>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</si>
  <si>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</si>
  <si>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</si>
  <si>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</si>
  <si>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</si>
  <si>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</si>
  <si>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</si>
  <si>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</si>
  <si>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</si>
  <si>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</si>
  <si>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</si>
  <si>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</si>
  <si>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</si>
  <si>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</si>
  <si>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</si>
  <si>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</si>
  <si>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</si>
  <si>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</si>
  <si>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</si>
  <si>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</si>
  <si>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</si>
  <si>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</si>
  <si>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</si>
  <si>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</si>
  <si>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</si>
  <si>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</si>
  <si>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</si>
  <si>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</si>
  <si>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</si>
  <si>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</si>
  <si>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</si>
  <si>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</si>
  <si>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</si>
  <si>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</si>
  <si>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</si>
  <si>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</si>
  <si>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</si>
  <si>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</si>
  <si>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</si>
  <si>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</si>
  <si>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</si>
  <si>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</si>
  <si>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</si>
  <si>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</si>
  <si>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</si>
  <si>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</si>
  <si>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</si>
  <si>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</si>
  <si>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</si>
  <si>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</si>
  <si>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</si>
  <si>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</si>
  <si>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</si>
  <si>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</si>
  <si>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</si>
  <si>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</si>
  <si>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</si>
  <si>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</si>
  <si>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</si>
  <si>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</si>
  <si>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</si>
  <si>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</si>
  <si>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</si>
  <si>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</si>
  <si>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</si>
  <si>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</si>
  <si>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</si>
  <si>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</si>
  <si>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</si>
  <si>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</si>
  <si>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</si>
  <si>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</si>
  <si>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</si>
  <si>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</si>
  <si>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</si>
  <si>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</si>
  <si>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</si>
  <si>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</si>
  <si>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</si>
  <si>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</si>
  <si>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</si>
  <si>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</si>
  <si>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</si>
  <si>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</si>
  <si>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</si>
  <si>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</si>
  <si>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</si>
  <si>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</si>
  <si>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</si>
  <si>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</si>
  <si>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</si>
  <si>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</si>
  <si>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</si>
  <si>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</si>
  <si>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</si>
  <si>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</si>
  <si>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</si>
  <si>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</si>
  <si>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</si>
  <si>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</si>
  <si>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</si>
  <si>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</si>
  <si>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</si>
  <si>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</si>
  <si>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</si>
  <si>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</si>
  <si>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</si>
  <si>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</si>
  <si>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</si>
  <si>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</si>
  <si>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</si>
  <si>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</si>
  <si>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</si>
  <si>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</si>
  <si>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</si>
  <si>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</si>
  <si>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</si>
  <si>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</si>
  <si>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</si>
  <si>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</si>
  <si>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</si>
  <si>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</si>
  <si>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</si>
  <si>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</si>
  <si>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</si>
  <si>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</si>
  <si>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</si>
  <si>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</si>
  <si>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</si>
  <si>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</si>
  <si>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</si>
  <si>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</si>
  <si>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</si>
  <si>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</si>
  <si>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</si>
  <si>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</si>
  <si>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</si>
  <si>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</si>
  <si>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</si>
  <si>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</si>
  <si>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</si>
  <si>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</si>
  <si>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</si>
  <si>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</si>
  <si>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</si>
  <si>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</si>
  <si>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</si>
  <si>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</si>
  <si>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</si>
  <si>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</si>
  <si>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</si>
  <si>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</si>
  <si>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</si>
  <si>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</si>
  <si>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</si>
  <si>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</si>
  <si>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</si>
  <si>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</si>
  <si>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</si>
  <si>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</si>
  <si>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</si>
  <si>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</si>
  <si>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</si>
  <si>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</si>
  <si>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</si>
  <si>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</si>
  <si>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</si>
  <si>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</si>
  <si>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</si>
  <si>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</si>
  <si>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</si>
  <si>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</si>
  <si>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</si>
  <si>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</si>
  <si>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</si>
  <si>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</si>
  <si>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</si>
  <si>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</si>
  <si>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</si>
  <si>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</si>
  <si>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</si>
  <si>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</si>
  <si>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</si>
  <si>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</si>
  <si>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</si>
  <si>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</si>
  <si>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</si>
  <si>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</si>
  <si>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</si>
  <si>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</si>
  <si>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</si>
  <si>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</si>
  <si>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</si>
  <si>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</si>
  <si>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</si>
  <si>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</si>
  <si>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</si>
  <si>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</si>
  <si>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</si>
  <si>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</si>
  <si>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</si>
  <si>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</si>
  <si>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</si>
  <si>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</si>
  <si>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</si>
  <si>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</si>
  <si>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</si>
  <si>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</si>
  <si>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</si>
  <si>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</si>
  <si>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</si>
  <si>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</si>
  <si>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</si>
  <si>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</si>
  <si>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</si>
  <si>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</si>
  <si>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</si>
  <si>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</si>
  <si>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</si>
  <si>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</si>
  <si>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</si>
  <si>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</si>
  <si>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</si>
  <si>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</si>
  <si>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</si>
  <si>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</si>
  <si>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</si>
  <si>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</si>
  <si>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</si>
  <si>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</si>
  <si>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</si>
  <si>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</si>
  <si>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</si>
  <si>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</si>
  <si>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</si>
  <si>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</si>
  <si>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</si>
  <si>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</si>
  <si>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</si>
  <si>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</si>
  <si>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</si>
  <si>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</si>
  <si>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</si>
  <si>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</si>
  <si>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</si>
  <si>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</si>
  <si>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</si>
  <si>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</si>
  <si>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</si>
  <si>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</si>
  <si>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</si>
  <si>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</si>
  <si>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</si>
  <si>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</si>
  <si>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</si>
  <si>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</si>
  <si>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</si>
  <si>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</si>
  <si>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</si>
  <si>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</si>
  <si>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</si>
  <si>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</si>
  <si>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</si>
  <si>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</si>
  <si>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</si>
  <si>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</si>
  <si>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</si>
  <si>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</si>
  <si>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</si>
  <si>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</si>
  <si>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</si>
  <si>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</si>
  <si>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</si>
  <si>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</si>
  <si>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</si>
  <si>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</si>
  <si>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</si>
  <si>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</si>
  <si>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</si>
  <si>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</si>
  <si>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</si>
  <si>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</si>
  <si>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</si>
  <si>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</si>
  <si>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</si>
  <si>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</si>
  <si>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</si>
  <si>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</si>
  <si>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</si>
  <si>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</si>
  <si>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</si>
  <si>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</si>
  <si>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</si>
  <si>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</si>
  <si>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</si>
  <si>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</si>
  <si>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</si>
  <si>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</si>
  <si>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</si>
  <si>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</si>
  <si>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</si>
  <si>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</si>
  <si>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</si>
  <si>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</si>
  <si>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</si>
  <si>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</si>
  <si>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</si>
  <si>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</si>
  <si>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</si>
  <si>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</si>
  <si>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</si>
  <si>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</si>
  <si>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</si>
  <si>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</si>
  <si>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</si>
  <si>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</si>
  <si>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</si>
  <si>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</si>
  <si>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</si>
  <si>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</si>
  <si>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</si>
  <si>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</si>
  <si>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</si>
  <si>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</si>
  <si>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</si>
  <si>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</si>
  <si>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</si>
  <si>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</si>
  <si>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</si>
  <si>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</si>
  <si>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</si>
  <si>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</si>
  <si>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</si>
  <si>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</si>
  <si>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</si>
  <si>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</si>
  <si>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</si>
  <si>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</si>
  <si>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</si>
  <si>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</si>
  <si>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</si>
  <si>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</si>
  <si>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</si>
  <si>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</si>
  <si>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</si>
  <si>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</si>
  <si>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</si>
  <si>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</si>
  <si>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</si>
  <si>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</si>
  <si>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</si>
  <si>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</si>
  <si>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</si>
  <si>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</si>
  <si>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</si>
  <si>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</si>
  <si>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</si>
  <si>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</si>
  <si>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</si>
  <si>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</si>
  <si>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</si>
  <si>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</si>
  <si>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</si>
  <si>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</si>
  <si>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</si>
  <si>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</si>
  <si>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</si>
  <si>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</si>
  <si>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</si>
  <si>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</si>
  <si>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</si>
  <si>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</si>
  <si>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</si>
  <si>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</si>
  <si>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</si>
  <si>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</si>
  <si>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</si>
  <si>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</si>
  <si>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</si>
  <si>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</si>
  <si>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</si>
  <si>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</si>
  <si>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</si>
  <si>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</si>
  <si>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</si>
  <si>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</si>
  <si>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</si>
  <si>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</si>
  <si>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</si>
  <si>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</si>
  <si>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</si>
  <si>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</si>
  <si>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</si>
  <si>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</si>
  <si>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</si>
  <si>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</si>
  <si>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</si>
  <si>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</si>
  <si>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</si>
  <si>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</si>
  <si>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</si>
  <si>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</si>
  <si>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</si>
  <si>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</si>
  <si>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</si>
  <si>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</si>
  <si>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</si>
  <si>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</si>
  <si>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</si>
  <si>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</si>
  <si>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</si>
  <si>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</si>
  <si>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</si>
  <si>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</si>
  <si>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</si>
  <si>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</si>
  <si>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</si>
  <si>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</si>
  <si>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</si>
  <si>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</si>
  <si>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</si>
  <si>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</si>
  <si>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</si>
  <si>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</si>
  <si>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</si>
  <si>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</si>
  <si>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</si>
  <si>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</si>
  <si>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</si>
  <si>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</si>
  <si>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</si>
  <si>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</si>
  <si>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</si>
  <si>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</si>
  <si>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</si>
  <si>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</si>
  <si>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</si>
  <si>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</si>
  <si>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</si>
  <si>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</si>
  <si>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</si>
  <si>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</si>
  <si>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</si>
  <si>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</si>
  <si>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</si>
  <si>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</si>
  <si>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</si>
  <si>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</si>
  <si>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</si>
  <si>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</si>
  <si>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</si>
  <si>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</si>
  <si>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</si>
  <si>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</si>
  <si>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</si>
  <si>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</si>
  <si>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</si>
  <si>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</si>
  <si>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</si>
  <si>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</si>
  <si>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</si>
  <si>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</si>
  <si>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</si>
  <si>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</si>
  <si>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</si>
  <si>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</si>
  <si>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</si>
  <si>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</si>
  <si>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</si>
  <si>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</si>
  <si>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</si>
  <si>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</si>
  <si>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</si>
  <si>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</si>
  <si>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</si>
  <si>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</si>
  <si>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</si>
  <si>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</si>
  <si>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</si>
  <si>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</si>
  <si>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</si>
  <si>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</si>
  <si>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</si>
  <si>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</si>
  <si>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</si>
  <si>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</si>
  <si>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</si>
  <si>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</si>
  <si>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</si>
  <si>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</si>
  <si>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</si>
  <si>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</si>
  <si>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</si>
  <si>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</si>
  <si>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</si>
  <si>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</si>
  <si>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</si>
  <si>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</si>
  <si>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</si>
  <si>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</si>
  <si>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</si>
  <si>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</si>
  <si>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</si>
  <si>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</si>
  <si>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</si>
  <si>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</si>
  <si>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</si>
  <si>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</si>
  <si>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</si>
  <si>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</si>
  <si>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</si>
  <si>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</si>
  <si>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</si>
  <si>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</si>
  <si>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</si>
  <si>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</si>
  <si>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</si>
  <si>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</si>
  <si>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</si>
  <si>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</si>
  <si>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</si>
  <si>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</si>
  <si>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</si>
  <si>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</si>
  <si>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</si>
  <si>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</si>
  <si>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</si>
  <si>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</si>
  <si>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</si>
  <si>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</si>
  <si>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</si>
  <si>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</si>
  <si>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</si>
  <si>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</si>
  <si>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</si>
  <si>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</si>
  <si>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</si>
  <si>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</si>
  <si>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</si>
  <si>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</si>
  <si>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</si>
  <si>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</si>
  <si>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</si>
  <si>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</si>
  <si>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</si>
  <si>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</si>
  <si>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</si>
  <si>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</si>
  <si>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</si>
  <si>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</si>
  <si>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</si>
  <si>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</si>
  <si>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</si>
  <si>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</si>
  <si>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</si>
  <si>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</si>
  <si>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</si>
  <si>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</si>
  <si>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</si>
  <si>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</si>
  <si>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</si>
  <si>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</si>
  <si>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</si>
  <si>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</si>
  <si>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</si>
  <si>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</si>
  <si>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</si>
  <si>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</si>
  <si>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</si>
  <si>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</si>
  <si>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</si>
  <si>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</si>
  <si>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</si>
  <si>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</si>
  <si>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</si>
  <si>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</si>
  <si>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</si>
  <si>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</si>
  <si>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</si>
  <si>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</si>
  <si>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</si>
  <si>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</si>
  <si>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</si>
  <si>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</si>
  <si>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</si>
  <si>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</si>
  <si>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</si>
  <si>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</si>
  <si>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</si>
  <si>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</si>
  <si>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</si>
  <si>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</si>
  <si>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</si>
  <si>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</si>
  <si>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</si>
  <si>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</si>
  <si>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</si>
  <si>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</si>
  <si>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</si>
  <si>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</si>
  <si>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</si>
  <si>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</si>
  <si>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</si>
  <si>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</si>
  <si>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</si>
  <si>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</si>
  <si>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</si>
  <si>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</si>
  <si>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</si>
  <si>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</si>
  <si>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</si>
  <si>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</si>
  <si>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</si>
  <si>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</si>
  <si>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</si>
  <si>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</si>
  <si>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</si>
  <si>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</si>
  <si>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</si>
  <si>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</si>
  <si>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</si>
  <si>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</si>
  <si>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</si>
  <si>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</si>
  <si>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</si>
  <si>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</si>
  <si>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</si>
  <si>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</si>
  <si>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</si>
  <si>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</si>
  <si>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</si>
  <si>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</si>
  <si>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</si>
  <si>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</si>
  <si>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</si>
  <si>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</si>
  <si>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</si>
  <si>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</si>
  <si>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</si>
  <si>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</si>
  <si>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</si>
  <si>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</si>
  <si>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</si>
  <si>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</si>
  <si>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</si>
  <si>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</si>
  <si>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</si>
  <si>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</si>
  <si>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</si>
  <si>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</si>
  <si>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</si>
  <si>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</si>
  <si>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</si>
  <si>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</si>
  <si>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</si>
  <si>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</si>
  <si>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</si>
  <si>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</si>
  <si>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</si>
  <si>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</si>
  <si>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</si>
  <si>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</si>
  <si>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</si>
  <si>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</si>
  <si>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</si>
  <si>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</si>
  <si>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</si>
  <si>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</si>
  <si>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</si>
  <si>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</si>
  <si>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</si>
  <si>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</si>
  <si>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</si>
  <si>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</si>
  <si>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</si>
  <si>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</si>
  <si>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</si>
  <si>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</si>
  <si>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</si>
  <si>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</si>
  <si>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</si>
  <si>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</si>
  <si>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</si>
  <si>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</si>
  <si>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</si>
  <si>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</si>
  <si>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</si>
  <si>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</si>
  <si>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</si>
  <si>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</si>
  <si>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</si>
  <si>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</si>
  <si>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</si>
  <si>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</si>
  <si>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</si>
  <si>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</si>
  <si>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</si>
  <si>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</si>
  <si>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</si>
  <si>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</si>
  <si>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</si>
  <si>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</si>
  <si>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</si>
  <si>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</si>
  <si>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</si>
  <si>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</si>
  <si>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</si>
  <si>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</si>
  <si>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</si>
  <si>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</si>
  <si>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</si>
  <si>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</si>
  <si>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</si>
  <si>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</si>
  <si>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</si>
  <si>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</si>
  <si>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</si>
  <si>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</si>
  <si>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</si>
  <si>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</si>
  <si>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</si>
  <si>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</si>
  <si>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</si>
  <si>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</si>
  <si>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</si>
  <si>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</si>
  <si>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</si>
  <si>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</si>
  <si>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</si>
  <si>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</si>
  <si>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</si>
  <si>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</si>
  <si>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</si>
  <si>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</si>
  <si>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</si>
  <si>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</si>
  <si>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</si>
  <si>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</si>
  <si>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</si>
  <si>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</si>
  <si>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</si>
  <si>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</si>
  <si>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</si>
  <si>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</si>
  <si>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</si>
  <si>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</si>
  <si>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</si>
  <si>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</si>
  <si>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</si>
  <si>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</si>
  <si>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</si>
  <si>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</si>
  <si>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</si>
  <si>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</si>
  <si>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</si>
  <si>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</si>
  <si>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</si>
  <si>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</si>
  <si>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</si>
  <si>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</si>
  <si>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</si>
  <si>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</si>
  <si>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</si>
  <si>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</si>
  <si>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</si>
  <si>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</si>
  <si>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</si>
  <si>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</si>
  <si>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</si>
  <si>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</si>
  <si>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</si>
  <si>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</si>
  <si>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</si>
  <si>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</si>
  <si>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</si>
  <si>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</si>
  <si>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</si>
  <si>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</si>
  <si>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</si>
  <si>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</si>
  <si>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</si>
  <si>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</si>
  <si>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</si>
  <si>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</si>
  <si>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</si>
  <si>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</si>
  <si>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</si>
  <si>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</si>
  <si>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</si>
  <si>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</si>
  <si>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</si>
  <si>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</si>
  <si>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</si>
  <si>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</si>
  <si>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</si>
  <si>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</si>
  <si>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</si>
  <si>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</si>
  <si>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</si>
  <si>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</si>
  <si>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</si>
  <si>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</si>
  <si>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</si>
  <si>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</si>
  <si>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</si>
  <si>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</si>
  <si>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</si>
  <si>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</si>
  <si>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</si>
  <si>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</si>
  <si>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</si>
  <si>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</si>
  <si>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</si>
  <si>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</si>
  <si>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</si>
  <si>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</si>
  <si>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</si>
  <si>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</si>
  <si>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</si>
  <si>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</si>
  <si>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</si>
  <si>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</si>
  <si>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</si>
  <si>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</si>
  <si>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</si>
  <si>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</si>
  <si>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</si>
  <si>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</si>
  <si>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</si>
  <si>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</si>
  <si>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</si>
  <si>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</si>
  <si>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</si>
  <si>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</si>
  <si>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</si>
  <si>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</si>
  <si>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</si>
  <si>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</si>
  <si>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</si>
  <si>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</si>
  <si>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</si>
  <si>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</si>
  <si>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</si>
  <si>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</si>
  <si>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</si>
  <si>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</si>
  <si>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</si>
  <si>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</si>
  <si>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</si>
  <si>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</si>
  <si>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</si>
  <si>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</si>
  <si>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</si>
  <si>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</si>
  <si>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</si>
  <si>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</si>
  <si>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</si>
  <si>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</si>
  <si>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</si>
  <si>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</si>
  <si>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</si>
  <si>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</si>
  <si>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</si>
  <si>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</si>
  <si>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</si>
  <si>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</si>
  <si>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</si>
  <si>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</si>
  <si>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</si>
  <si>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</si>
  <si>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</si>
  <si>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</si>
  <si>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</si>
  <si>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</si>
  <si>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</si>
  <si>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</si>
  <si>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</si>
  <si>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</si>
  <si>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</si>
  <si>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</si>
  <si>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</si>
  <si>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</si>
  <si>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</si>
  <si>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</si>
  <si>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</si>
  <si>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</si>
  <si>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</si>
  <si>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</si>
  <si>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</si>
  <si>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</si>
  <si>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</si>
  <si>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</si>
  <si>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</si>
  <si>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</si>
  <si>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</si>
  <si>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</si>
  <si>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</si>
  <si>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</si>
  <si>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</si>
  <si>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</si>
  <si>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</si>
  <si>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</si>
  <si>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</si>
  <si>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</si>
  <si>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</si>
  <si>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</si>
  <si>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</si>
  <si>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</si>
  <si>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</si>
  <si>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</si>
  <si>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</si>
  <si>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</si>
  <si>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</si>
  <si>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</si>
  <si>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</si>
  <si>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</si>
  <si>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</si>
  <si>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</si>
  <si>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</si>
  <si>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</si>
  <si>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</si>
  <si>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</si>
  <si>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</si>
  <si>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</si>
  <si>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</si>
  <si>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</si>
  <si>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</si>
  <si>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</si>
  <si>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</si>
  <si>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</si>
  <si>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</si>
  <si>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</si>
  <si>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</si>
  <si>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</si>
  <si>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</si>
  <si>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</si>
  <si>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</si>
  <si>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</si>
  <si>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</si>
  <si>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</si>
  <si>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</si>
  <si>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</si>
  <si>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</si>
  <si>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</si>
  <si>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</si>
  <si>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</si>
  <si>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</si>
  <si>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</si>
  <si>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</si>
  <si>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</si>
  <si>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</si>
  <si>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</si>
  <si>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</si>
  <si>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</si>
  <si>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</si>
  <si>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</si>
  <si>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</si>
  <si>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</si>
  <si>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</si>
  <si>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</si>
  <si>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</si>
  <si>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</si>
  <si>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</si>
  <si>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</si>
  <si>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</si>
  <si>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</si>
  <si>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</si>
  <si>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</si>
  <si>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</si>
  <si>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</si>
  <si>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</si>
  <si>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</si>
  <si>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</si>
  <si>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</si>
  <si>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</si>
  <si>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</si>
  <si>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</si>
  <si>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</si>
  <si>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</si>
  <si>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</si>
  <si>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</si>
  <si>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</si>
  <si>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</si>
  <si>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</si>
  <si>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</si>
  <si>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</si>
  <si>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</si>
  <si>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</si>
  <si>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</si>
  <si>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</si>
  <si>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</si>
  <si>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</si>
  <si>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</si>
  <si>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</si>
  <si>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</si>
  <si>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</si>
  <si>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</si>
  <si>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</si>
  <si>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</si>
  <si>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</si>
  <si>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</si>
  <si>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</si>
  <si>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</si>
  <si>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</si>
  <si>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</si>
  <si>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</si>
  <si>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</si>
  <si>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</si>
  <si>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</si>
  <si>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</si>
  <si>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</si>
  <si>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</si>
  <si>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</si>
  <si>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</si>
  <si>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</si>
  <si>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</si>
  <si>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</si>
  <si>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</si>
  <si>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</si>
  <si>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</si>
  <si>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</si>
  <si>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</si>
  <si>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</si>
  <si>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</si>
  <si>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</si>
  <si>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</si>
  <si>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</si>
  <si>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</si>
  <si>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</si>
  <si>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</si>
  <si>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</si>
  <si>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</si>
  <si>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</si>
  <si>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</si>
  <si>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</si>
  <si>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</si>
  <si>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</si>
  <si>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</si>
  <si>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</si>
  <si>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</si>
  <si>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</si>
  <si>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</si>
  <si>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</si>
  <si>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</si>
  <si>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</si>
  <si>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</si>
  <si>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</si>
  <si>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</si>
  <si>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</si>
  <si>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</si>
  <si>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</si>
  <si>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</si>
  <si>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</si>
  <si>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</si>
  <si>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</si>
  <si>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</si>
  <si>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</si>
  <si>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</si>
  <si>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</si>
  <si>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</si>
  <si>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</si>
  <si>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</si>
  <si>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</si>
  <si>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</si>
  <si>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</si>
  <si>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</si>
  <si>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</si>
  <si>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</si>
  <si>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</si>
  <si>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</si>
  <si>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</si>
  <si>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</si>
  <si>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</si>
  <si>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</si>
  <si>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</si>
  <si>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</si>
  <si>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</si>
  <si>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</si>
  <si>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</si>
  <si>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</si>
  <si>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</si>
  <si>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</si>
  <si>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</si>
  <si>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</si>
  <si>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</si>
  <si>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</si>
  <si>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</si>
  <si>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</si>
  <si>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</si>
  <si>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</si>
  <si>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</si>
  <si>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</si>
  <si>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</si>
  <si>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</si>
  <si>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</si>
  <si>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</si>
  <si>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</si>
  <si>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</si>
  <si>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</si>
  <si>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</si>
  <si>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</si>
  <si>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</si>
  <si>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</si>
  <si>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</si>
  <si>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</si>
  <si>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</si>
  <si>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</si>
  <si>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</si>
  <si>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</si>
  <si>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</si>
  <si>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</si>
  <si>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</si>
  <si>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</si>
  <si>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</si>
  <si>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</si>
  <si>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</si>
  <si>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</si>
  <si>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</si>
  <si>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</si>
  <si>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</si>
  <si>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</si>
  <si>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</si>
  <si>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</si>
  <si>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</si>
  <si>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</si>
  <si>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</si>
  <si>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</si>
  <si>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</si>
  <si>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</si>
  <si>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</si>
  <si>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</si>
  <si>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</si>
  <si>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</si>
  <si>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</si>
  <si>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</si>
  <si>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</si>
  <si>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</si>
  <si>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</si>
  <si>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</si>
  <si>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</si>
  <si>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</si>
  <si>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</si>
  <si>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</si>
  <si>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</si>
  <si>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</si>
  <si>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</si>
  <si>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</si>
  <si>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</si>
  <si>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</si>
  <si>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</si>
  <si>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</si>
  <si>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</si>
  <si>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</si>
  <si>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</si>
  <si>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</si>
  <si>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</si>
  <si>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</si>
  <si>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</si>
  <si>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</si>
  <si>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</si>
  <si>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</si>
  <si>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</si>
  <si>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</si>
  <si>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</si>
  <si>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</si>
  <si>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</si>
  <si>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</si>
  <si>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</si>
  <si>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</si>
  <si>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</si>
  <si>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</si>
  <si>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</si>
  <si>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</si>
  <si>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</si>
  <si>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</si>
  <si>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</si>
  <si>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</si>
  <si>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</si>
  <si>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</si>
  <si>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</si>
  <si>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</si>
  <si>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</si>
  <si>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</si>
  <si>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</si>
  <si>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</si>
  <si>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</si>
  <si>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</si>
  <si>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</si>
  <si>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</si>
  <si>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</si>
  <si>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</si>
  <si>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</si>
  <si>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</si>
  <si>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</si>
  <si>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</si>
  <si>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</si>
  <si>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</si>
  <si>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</si>
  <si>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</si>
  <si>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</si>
  <si>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</si>
  <si>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</si>
  <si>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</si>
  <si>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</si>
  <si>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</si>
  <si>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</si>
  <si>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</si>
  <si>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</si>
  <si>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</si>
  <si>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</si>
  <si>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</si>
  <si>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</si>
  <si>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</si>
  <si>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</si>
  <si>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</si>
  <si>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</si>
  <si>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</si>
  <si>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</si>
  <si>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</si>
  <si>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</si>
  <si>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</si>
  <si>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</si>
  <si>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</si>
  <si>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</si>
  <si>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</si>
  <si>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</si>
  <si>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</si>
  <si>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</si>
  <si>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</si>
  <si>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</si>
  <si>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</si>
  <si>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</si>
  <si>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</si>
  <si>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</si>
  <si>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</si>
  <si>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</si>
  <si>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</si>
  <si>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</si>
  <si>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</si>
  <si>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</si>
  <si>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</si>
  <si>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</si>
  <si>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</si>
  <si>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</si>
  <si>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</si>
  <si>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</si>
  <si>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</si>
  <si>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</si>
  <si>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</si>
  <si>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</si>
  <si>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</si>
  <si>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</si>
  <si>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</si>
  <si>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</si>
  <si>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</si>
  <si>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</si>
  <si>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</si>
  <si>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</si>
  <si>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</si>
  <si>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</si>
  <si>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</si>
  <si>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</si>
  <si>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</si>
  <si>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</si>
  <si>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</si>
  <si>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</si>
  <si>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</si>
  <si>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</si>
  <si>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</si>
  <si>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</si>
  <si>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</si>
  <si>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</si>
  <si>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</si>
  <si>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</si>
  <si>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</si>
  <si>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</si>
  <si>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</si>
  <si>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</si>
  <si>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</si>
  <si>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</si>
  <si>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</si>
  <si>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</si>
  <si>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</si>
  <si>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</si>
  <si>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</si>
  <si>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</si>
  <si>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</si>
  <si>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</si>
  <si>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</si>
  <si>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</si>
  <si>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</si>
  <si>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</si>
  <si>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</si>
  <si>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</si>
  <si>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</si>
  <si>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</si>
  <si>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</si>
  <si>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</si>
  <si>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</si>
  <si>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</si>
  <si>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</si>
  <si>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</si>
  <si>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</si>
  <si>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</si>
  <si>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</si>
  <si>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</si>
  <si>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</si>
  <si>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</si>
  <si>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</si>
  <si>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</si>
  <si>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</si>
  <si>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</si>
  <si>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</si>
  <si>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</si>
  <si>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</si>
  <si>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</si>
  <si>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</si>
  <si>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</si>
  <si>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</si>
  <si>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</si>
  <si>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</si>
  <si>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</si>
  <si>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</si>
  <si>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</si>
  <si>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</si>
  <si>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</si>
  <si>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</si>
  <si>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</si>
  <si>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</si>
  <si>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</si>
  <si>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</si>
  <si>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</si>
  <si>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</si>
  <si>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</si>
  <si>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</si>
  <si>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</si>
  <si>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</si>
  <si>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</si>
  <si>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</si>
  <si>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</si>
  <si>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</si>
  <si>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</si>
  <si>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</si>
  <si>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</si>
  <si>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</si>
  <si>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</si>
  <si>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</si>
  <si>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</si>
  <si>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</si>
  <si>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</si>
  <si>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</si>
  <si>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</si>
  <si>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</si>
  <si>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</si>
  <si>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</si>
  <si>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</si>
  <si>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</si>
  <si>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</si>
  <si>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</si>
  <si>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</si>
  <si>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</si>
  <si>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</si>
  <si>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</si>
  <si>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</si>
  <si>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</si>
  <si>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</si>
  <si>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</si>
  <si>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</si>
  <si>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</si>
  <si>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</si>
  <si>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</si>
  <si>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</si>
  <si>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</si>
  <si>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</si>
  <si>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</si>
  <si>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</si>
  <si>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</si>
  <si>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</si>
  <si>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</si>
  <si>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</si>
  <si>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</si>
  <si>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</si>
  <si>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</si>
  <si>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</si>
  <si>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</si>
  <si>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</si>
  <si>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</si>
  <si>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</si>
  <si>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</si>
  <si>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</si>
  <si>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</si>
  <si>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</si>
  <si>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</si>
  <si>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</si>
  <si>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</si>
  <si>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</si>
  <si>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</si>
  <si>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</si>
  <si>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</si>
  <si>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</si>
  <si>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</si>
  <si>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</si>
  <si>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</si>
  <si>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</si>
  <si>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</si>
  <si>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</si>
  <si>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</si>
  <si>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</si>
  <si>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</si>
  <si>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</si>
  <si>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</si>
  <si>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</si>
  <si>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</si>
  <si>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</si>
  <si>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</si>
  <si>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</si>
  <si>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</si>
  <si>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</si>
  <si>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</si>
  <si>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</si>
  <si>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</si>
  <si>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</si>
  <si>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</si>
  <si>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</si>
  <si>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</si>
  <si>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</si>
  <si>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</si>
  <si>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</si>
  <si>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</si>
  <si>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</si>
  <si>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</si>
  <si>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</si>
  <si>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</si>
  <si>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</si>
  <si>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</si>
  <si>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</si>
  <si>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</si>
  <si>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</si>
  <si>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</si>
  <si>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</si>
  <si>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</si>
  <si>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</si>
  <si>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</si>
  <si>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</si>
  <si>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</si>
  <si>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</si>
  <si>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</si>
  <si>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</si>
  <si>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</si>
  <si>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</si>
  <si>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</si>
  <si>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</si>
  <si>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</si>
  <si>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</si>
  <si>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</si>
  <si>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</si>
  <si>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</si>
  <si>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</si>
  <si>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</si>
  <si>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</si>
  <si>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</si>
  <si>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</si>
  <si>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</si>
  <si>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</si>
  <si>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</si>
  <si>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</si>
  <si>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</si>
  <si>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</si>
  <si>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</si>
  <si>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</si>
  <si>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</si>
  <si>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</si>
  <si>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</si>
  <si>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</si>
  <si>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</si>
  <si>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</si>
  <si>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</si>
  <si>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</si>
  <si>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</si>
  <si>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</si>
  <si>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</si>
  <si>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</si>
  <si>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</si>
  <si>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</si>
  <si>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</si>
  <si>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</si>
  <si>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</si>
  <si>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</si>
  <si>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</si>
  <si>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</si>
  <si>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</si>
  <si>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</si>
  <si>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</si>
  <si>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</si>
  <si>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</si>
  <si>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</si>
  <si>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</si>
  <si>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</si>
  <si>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</si>
  <si>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</si>
  <si>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</si>
  <si>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</si>
  <si>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</si>
  <si>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</si>
  <si>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</si>
  <si>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</si>
  <si>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</si>
  <si>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</si>
  <si>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</si>
  <si>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</si>
  <si>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</si>
  <si>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</si>
  <si>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</si>
  <si>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</si>
  <si>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</si>
  <si>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</si>
  <si>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</si>
  <si>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</si>
  <si>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</si>
  <si>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</si>
  <si>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</si>
  <si>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</si>
  <si>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</si>
  <si>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</si>
  <si>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</si>
  <si>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</si>
  <si>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</si>
  <si>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</si>
  <si>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</si>
  <si>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</si>
  <si>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</si>
  <si>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</si>
  <si>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</si>
  <si>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</si>
  <si>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</si>
  <si>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</si>
  <si>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</si>
  <si>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</si>
  <si>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</si>
  <si>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</si>
  <si>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</si>
  <si>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</si>
  <si>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</si>
  <si>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</si>
  <si>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</si>
  <si>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</si>
  <si>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</si>
  <si>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</si>
  <si>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</si>
  <si>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</si>
  <si>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</si>
  <si>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</si>
  <si>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</si>
  <si>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</si>
  <si>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</si>
  <si>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</si>
  <si>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</si>
  <si>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</si>
  <si>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</si>
  <si>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</si>
  <si>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</si>
  <si>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</si>
  <si>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</si>
  <si>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</si>
  <si>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</si>
  <si>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</si>
  <si>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</si>
  <si>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</si>
  <si>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</si>
  <si>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</si>
  <si>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</si>
  <si>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</si>
  <si>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</si>
  <si>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</si>
  <si>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</si>
  <si>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</si>
  <si>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</si>
  <si>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</si>
  <si>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</si>
  <si>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</si>
  <si>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</si>
  <si>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</si>
  <si>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</si>
  <si>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</si>
  <si>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</si>
  <si>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</si>
  <si>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</si>
  <si>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</si>
  <si>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</si>
  <si>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</si>
  <si>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</si>
  <si>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</si>
  <si>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</si>
  <si>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</si>
  <si>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</si>
  <si>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</si>
  <si>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</si>
  <si>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</si>
  <si>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</si>
  <si>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</si>
  <si>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</si>
  <si>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</si>
  <si>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</si>
  <si>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</si>
  <si>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</si>
  <si>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</si>
  <si>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</si>
  <si>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</si>
  <si>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</si>
  <si>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</si>
  <si>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</si>
  <si>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</si>
  <si>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</si>
  <si>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</si>
  <si>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</si>
  <si>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</si>
  <si>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</si>
  <si>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</si>
  <si>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</si>
  <si>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</si>
  <si>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</si>
  <si>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</si>
  <si>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</si>
  <si>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</si>
  <si>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</si>
  <si>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</si>
  <si>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</si>
  <si>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</si>
  <si>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</si>
  <si>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</si>
  <si>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</si>
  <si>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</si>
  <si>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</si>
  <si>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</si>
  <si>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</si>
  <si>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</si>
  <si>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</si>
  <si>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</si>
  <si>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</si>
  <si>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</si>
  <si>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</si>
  <si>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</si>
  <si>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</si>
  <si>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</si>
  <si>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</si>
  <si>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</si>
  <si>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</si>
  <si>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</si>
  <si>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</si>
  <si>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</si>
  <si>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</si>
  <si>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</si>
  <si>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</si>
  <si>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</si>
  <si>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</si>
  <si>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</si>
  <si>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</si>
  <si>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</si>
  <si>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</si>
  <si>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</si>
  <si>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</si>
  <si>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</si>
  <si>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</si>
  <si>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</si>
  <si>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</si>
  <si>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</si>
  <si>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</si>
  <si>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</si>
  <si>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</si>
  <si>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</si>
  <si>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</si>
  <si>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</si>
  <si>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</si>
  <si>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</si>
  <si>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</si>
  <si>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</si>
  <si>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</si>
  <si>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</si>
  <si>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</si>
  <si>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</si>
  <si>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</si>
  <si>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</si>
  <si>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</si>
  <si>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</si>
  <si>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</si>
  <si>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</si>
  <si>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</si>
  <si>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</si>
  <si>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</si>
  <si>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</si>
  <si>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</si>
  <si>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</si>
  <si>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</si>
  <si>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</si>
  <si>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</si>
  <si>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</si>
  <si>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</si>
  <si>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</si>
  <si>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</si>
  <si>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</si>
  <si>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</si>
  <si>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</si>
  <si>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</si>
  <si>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</si>
  <si>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</si>
  <si>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</si>
  <si>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</si>
  <si>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</si>
  <si>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</si>
  <si>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</si>
  <si>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</si>
  <si>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</si>
  <si>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</si>
  <si>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</si>
  <si>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</si>
  <si>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</si>
  <si>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</si>
  <si>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</si>
  <si>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</si>
  <si>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</si>
  <si>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</si>
  <si>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</si>
  <si>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</si>
  <si>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</si>
  <si>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</si>
  <si>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</si>
  <si>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</si>
  <si>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</si>
  <si>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</si>
  <si>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</si>
  <si>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</si>
  <si>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</si>
  <si>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</si>
  <si>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</si>
  <si>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</si>
  <si>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</si>
  <si>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</si>
  <si>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</si>
  <si>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</si>
  <si>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</si>
  <si>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</si>
  <si>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</si>
  <si>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</si>
  <si>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</si>
  <si>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</si>
  <si>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</si>
  <si>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</si>
  <si>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</si>
  <si>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</si>
  <si>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</si>
  <si>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</si>
  <si>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</si>
  <si>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</si>
  <si>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</si>
  <si>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</si>
  <si>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</si>
  <si>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</si>
  <si>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</si>
  <si>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</si>
  <si>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</si>
  <si>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</si>
  <si>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</si>
  <si>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</si>
  <si>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</si>
  <si>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</si>
  <si>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</si>
  <si>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</si>
  <si>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</si>
  <si>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</si>
  <si>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</si>
  <si>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</si>
  <si>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</si>
  <si>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</si>
  <si>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</si>
  <si>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</si>
  <si>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</si>
  <si>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</si>
  <si>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</si>
  <si>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</si>
  <si>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</si>
  <si>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</si>
  <si>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</si>
  <si>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</si>
  <si>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</si>
  <si>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</si>
  <si>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</si>
  <si>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</si>
  <si>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</si>
  <si>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</si>
  <si>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</si>
  <si>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</si>
  <si>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</si>
  <si>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</si>
  <si>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</si>
  <si>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</si>
  <si>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</si>
  <si>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</si>
  <si>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</si>
  <si>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</si>
  <si>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</si>
  <si>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</si>
  <si>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</si>
  <si>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</si>
  <si>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</si>
  <si>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</si>
  <si>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</si>
  <si>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</si>
  <si>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</si>
  <si>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</si>
  <si>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</si>
  <si>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</si>
  <si>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</si>
  <si>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</si>
  <si>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</si>
  <si>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</si>
  <si>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</si>
  <si>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</si>
  <si>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</si>
  <si>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</si>
  <si>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</si>
  <si>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</si>
  <si>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</si>
  <si>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</si>
  <si>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</si>
  <si>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</si>
  <si>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</si>
  <si>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</si>
  <si>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</si>
  <si>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</si>
  <si>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</si>
  <si>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</si>
  <si>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</si>
  <si>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</si>
  <si>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</si>
  <si>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</si>
  <si>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</si>
  <si>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</si>
  <si>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</si>
  <si>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</si>
  <si>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</si>
  <si>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</si>
  <si>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</si>
  <si>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</si>
  <si>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</si>
  <si>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</si>
  <si>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</si>
  <si>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</si>
  <si>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</si>
  <si>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</si>
  <si>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</si>
  <si>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</si>
  <si>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</si>
  <si>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</si>
  <si>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</si>
  <si>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</si>
  <si>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</si>
  <si>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</si>
  <si>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</si>
  <si>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</si>
  <si>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</si>
  <si>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</si>
  <si>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</si>
  <si>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</si>
  <si>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</si>
  <si>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</si>
  <si>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</si>
  <si>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</si>
  <si>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</si>
  <si>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</si>
  <si>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</si>
  <si>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</si>
  <si>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</si>
  <si>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</si>
  <si>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</si>
  <si>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</si>
  <si>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</si>
  <si>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</si>
  <si>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</si>
  <si>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</si>
  <si>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</si>
  <si>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</si>
  <si>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</si>
  <si>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</si>
  <si>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</si>
  <si>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</si>
  <si>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</si>
  <si>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</si>
  <si>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</si>
  <si>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</si>
  <si>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</si>
  <si>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</si>
  <si>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</si>
  <si>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</si>
  <si>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</si>
  <si>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</si>
  <si>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</si>
  <si>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</si>
  <si>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</si>
  <si>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</si>
  <si>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</si>
  <si>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</si>
  <si>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</si>
  <si>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</si>
  <si>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</si>
  <si>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</si>
  <si>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</si>
  <si>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</si>
  <si>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</si>
  <si>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</si>
  <si>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</si>
  <si>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</si>
  <si>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</si>
  <si>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</si>
  <si>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</si>
  <si>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</si>
  <si>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</si>
  <si>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</si>
  <si>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</si>
  <si>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</si>
  <si>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</si>
  <si>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</si>
  <si>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</si>
  <si>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</si>
  <si>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</si>
  <si>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</si>
  <si>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</si>
  <si>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</si>
  <si>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</si>
  <si>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</si>
  <si>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</si>
  <si>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</si>
  <si>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</si>
  <si>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</si>
  <si>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</si>
  <si>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</si>
  <si>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</si>
  <si>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</si>
  <si>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</si>
  <si>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</si>
  <si>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</si>
  <si>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</si>
  <si>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</si>
  <si>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</si>
  <si>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</si>
  <si>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</si>
  <si>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</si>
  <si>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</si>
  <si>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</si>
  <si>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</si>
  <si>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</si>
  <si>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</si>
  <si>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</si>
  <si>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</si>
  <si>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</si>
  <si>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</si>
  <si>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</si>
  <si>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</si>
  <si>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</si>
  <si>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</si>
  <si>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</si>
  <si>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</si>
  <si>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</si>
  <si>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</si>
  <si>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</si>
  <si>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</si>
  <si>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</si>
  <si>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</si>
  <si>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</si>
  <si>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</si>
  <si>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</si>
  <si>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</si>
  <si>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</si>
  <si>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</si>
  <si>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</si>
  <si>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</si>
  <si>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</si>
  <si>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</si>
  <si>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</si>
  <si>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</si>
  <si>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</si>
  <si>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</si>
  <si>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</si>
  <si>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</si>
  <si>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</si>
  <si>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</si>
  <si>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</si>
  <si>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</si>
  <si>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</si>
  <si>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</si>
  <si>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</si>
  <si>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</si>
  <si>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</si>
  <si>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</si>
  <si>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</si>
  <si>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</si>
  <si>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</si>
  <si>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</si>
  <si>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</si>
  <si>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</si>
  <si>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</si>
  <si>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</si>
  <si>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</si>
  <si>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</si>
  <si>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</si>
  <si>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</si>
  <si>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</si>
  <si>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</si>
  <si>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</si>
  <si>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</si>
  <si>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</si>
  <si>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</si>
  <si>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</si>
  <si>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</si>
  <si>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</si>
  <si>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</si>
  <si>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</si>
  <si>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</si>
  <si>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</si>
  <si>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</si>
  <si>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</si>
  <si>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</si>
  <si>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</si>
  <si>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</si>
  <si>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</si>
  <si>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</si>
  <si>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</si>
  <si>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</si>
  <si>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</si>
  <si>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</si>
  <si>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</si>
  <si>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</si>
  <si>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</si>
  <si>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</si>
  <si>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</si>
  <si>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</si>
  <si>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</si>
  <si>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</si>
  <si>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</si>
  <si>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</si>
  <si>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</si>
  <si>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</si>
  <si>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</si>
  <si>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</si>
  <si>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</si>
  <si>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</si>
  <si>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</si>
  <si>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</si>
  <si>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</si>
  <si>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</si>
  <si>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</si>
  <si>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</si>
  <si>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</si>
  <si>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</si>
  <si>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</si>
  <si>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</si>
  <si>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</si>
  <si>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</si>
  <si>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</si>
  <si>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</si>
  <si>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</si>
  <si>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</si>
  <si>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</si>
  <si>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</si>
  <si>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</si>
  <si>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</si>
  <si>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</si>
  <si>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</si>
  <si>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</si>
  <si>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</si>
  <si>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</si>
  <si>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</si>
  <si>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</si>
  <si>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</si>
  <si>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</si>
  <si>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</si>
  <si>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</si>
  <si>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</si>
  <si>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</si>
  <si>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</si>
  <si>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</si>
  <si>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</si>
  <si>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</si>
  <si>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</si>
  <si>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</si>
  <si>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</si>
  <si>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</si>
  <si>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</si>
  <si>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</si>
  <si>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</si>
  <si>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</si>
  <si>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</si>
  <si>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</si>
  <si>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</si>
  <si>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</si>
  <si>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</si>
  <si>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</si>
  <si>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</si>
  <si>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</si>
  <si>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</si>
  <si>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</si>
  <si>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</si>
  <si>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</si>
  <si>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</si>
  <si>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</si>
  <si>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</si>
  <si>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</si>
  <si>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</si>
  <si>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</si>
  <si>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</si>
  <si>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</si>
  <si>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</si>
  <si>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</si>
  <si>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</si>
  <si>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</si>
  <si>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</si>
  <si>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</si>
  <si>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</si>
  <si>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</si>
  <si>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</si>
  <si>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</si>
  <si>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</si>
  <si>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</si>
  <si>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</si>
  <si>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</si>
  <si>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</si>
  <si>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</si>
  <si>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</si>
  <si>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</si>
  <si>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</si>
  <si>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</si>
  <si>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</si>
  <si>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</si>
  <si>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</si>
  <si>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</si>
  <si>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</si>
  <si>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</si>
  <si>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</si>
  <si>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</si>
  <si>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</si>
  <si>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</si>
  <si>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</si>
  <si>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</si>
  <si>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</si>
  <si>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</si>
  <si>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</si>
  <si>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</si>
  <si>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</si>
  <si>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</si>
  <si>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</si>
  <si>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</si>
  <si>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</si>
  <si>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</si>
  <si>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</si>
  <si>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</si>
  <si>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</si>
  <si>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</si>
  <si>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</si>
  <si>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</si>
  <si>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</si>
  <si>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</si>
  <si>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</si>
  <si>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</si>
  <si>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</si>
  <si>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</si>
  <si>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</si>
  <si>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</si>
  <si>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</si>
  <si>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</si>
  <si>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</si>
  <si>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</si>
  <si>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</si>
  <si>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</si>
  <si>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</si>
  <si>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</si>
  <si>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</si>
  <si>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</si>
  <si>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</si>
  <si>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</si>
  <si>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</si>
  <si>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</si>
  <si>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</si>
  <si>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</si>
  <si>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</si>
  <si>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</si>
  <si>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</si>
  <si>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</si>
  <si>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</si>
  <si>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</si>
  <si>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</si>
  <si>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</si>
  <si>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</si>
  <si>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</si>
  <si>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</si>
  <si>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</si>
  <si>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</si>
  <si>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</si>
  <si>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</si>
  <si>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</si>
  <si>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</si>
  <si>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</si>
  <si>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</si>
  <si>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</si>
  <si>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</si>
  <si>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</si>
  <si>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</si>
  <si>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</si>
  <si>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</si>
  <si>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</si>
  <si>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</si>
  <si>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</si>
  <si>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</si>
  <si>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</si>
  <si>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</si>
  <si>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</si>
  <si>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</si>
  <si>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</si>
  <si>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</si>
  <si>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</si>
  <si>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</si>
  <si>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</si>
  <si>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</si>
  <si>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</si>
  <si>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</si>
  <si>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</si>
  <si>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</si>
  <si>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</si>
  <si>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</si>
  <si>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</si>
  <si>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</si>
  <si>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</si>
  <si>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</si>
  <si>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</si>
  <si>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</si>
  <si>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</si>
  <si>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</si>
  <si>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</si>
  <si>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</si>
  <si>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</si>
  <si>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</si>
  <si>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</si>
  <si>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</si>
  <si>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</si>
  <si>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</si>
  <si>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</si>
  <si>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</si>
  <si>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</si>
  <si>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</si>
  <si>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</si>
  <si>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</si>
  <si>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</si>
  <si>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</si>
  <si>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</si>
  <si>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</si>
  <si>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</si>
  <si>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</si>
  <si>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</si>
  <si>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</si>
  <si>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</si>
  <si>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</si>
  <si>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</si>
  <si>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</si>
  <si>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</si>
  <si>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</si>
  <si>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</si>
  <si>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</si>
  <si>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</si>
  <si>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</si>
  <si>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</si>
  <si>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</si>
  <si>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</si>
  <si>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</si>
  <si>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</si>
  <si>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</si>
  <si>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</si>
  <si>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</si>
  <si>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</si>
  <si>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</si>
  <si>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</si>
  <si>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</si>
  <si>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</si>
  <si>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</si>
  <si>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</si>
  <si>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</si>
  <si>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</si>
  <si>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</si>
  <si>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</si>
  <si>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</si>
  <si>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</si>
  <si>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</si>
  <si>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</si>
  <si>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</si>
  <si>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</si>
  <si>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</si>
  <si>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</si>
  <si>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</si>
  <si>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</si>
  <si>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</si>
  <si>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</si>
  <si>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</si>
  <si>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</si>
  <si>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</si>
  <si>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</si>
  <si>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</si>
  <si>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</si>
  <si>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</si>
  <si>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</si>
  <si>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</si>
  <si>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</si>
  <si>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</si>
  <si>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</si>
  <si>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</si>
  <si>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</si>
  <si>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</si>
  <si>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</si>
  <si>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</si>
  <si>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</si>
  <si>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</si>
  <si>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</si>
  <si>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</si>
  <si>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</si>
  <si>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</si>
  <si>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</si>
  <si>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</si>
  <si>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</si>
  <si>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</si>
  <si>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</si>
  <si>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</si>
  <si>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</si>
  <si>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</si>
  <si>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</si>
  <si>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</si>
  <si>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</si>
  <si>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</si>
  <si>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</si>
  <si>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</si>
  <si>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</si>
  <si>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</si>
  <si>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</si>
  <si>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</si>
  <si>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</si>
  <si>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</si>
  <si>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</si>
  <si>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</si>
  <si>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</si>
  <si>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</si>
  <si>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</si>
  <si>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</si>
  <si>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</si>
  <si>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</si>
  <si>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</si>
  <si>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</si>
  <si>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</si>
  <si>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</si>
  <si>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</si>
  <si>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</si>
  <si>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</si>
  <si>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</si>
  <si>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</si>
  <si>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</si>
  <si>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</si>
  <si>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</si>
  <si>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</si>
  <si>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</si>
  <si>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</si>
  <si>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</si>
  <si>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</si>
  <si>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</si>
  <si>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</si>
  <si>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</si>
  <si>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</si>
  <si>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</si>
  <si>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</si>
  <si>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</si>
  <si>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</si>
  <si>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</si>
  <si>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</si>
  <si>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</si>
  <si>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</si>
  <si>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</si>
  <si>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</si>
  <si>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</si>
  <si>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</si>
  <si>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</si>
  <si>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</si>
  <si>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</si>
  <si>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</si>
  <si>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</si>
  <si>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</si>
  <si>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</si>
  <si>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</si>
  <si>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</si>
  <si>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</si>
  <si>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</si>
  <si>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</si>
  <si>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</si>
  <si>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</si>
  <si>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</si>
  <si>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</si>
  <si>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</si>
  <si>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</si>
  <si>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</si>
  <si>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</si>
  <si>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</si>
  <si>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</si>
  <si>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</si>
  <si>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</si>
  <si>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</si>
  <si>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</si>
  <si>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</si>
  <si>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</si>
  <si>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</si>
  <si>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</si>
  <si>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</si>
  <si>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</si>
  <si>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</si>
  <si>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</si>
  <si>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</si>
  <si>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</si>
  <si>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</si>
  <si>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</si>
  <si>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</si>
  <si>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</si>
  <si>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</si>
  <si>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</si>
  <si>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</si>
  <si>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</si>
  <si>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</si>
  <si>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</si>
  <si>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</si>
  <si>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</si>
  <si>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</si>
  <si>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</si>
  <si>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</si>
  <si>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</si>
  <si>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</si>
  <si>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</si>
  <si>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</si>
  <si>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</si>
  <si>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</si>
  <si>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</si>
  <si>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</si>
  <si>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</si>
  <si>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</si>
  <si>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</si>
  <si>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</si>
  <si>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</si>
  <si>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</si>
  <si>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</si>
  <si>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</si>
  <si>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</si>
  <si>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</si>
  <si>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</si>
  <si>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</si>
  <si>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</si>
  <si>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</si>
  <si>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</si>
  <si>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</si>
  <si>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</si>
  <si>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</si>
  <si>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</si>
  <si>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</si>
  <si>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</si>
  <si>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</si>
  <si>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</si>
  <si>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</si>
  <si>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</si>
  <si>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</si>
  <si>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</si>
  <si>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</si>
  <si>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</si>
  <si>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</si>
  <si>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</si>
  <si>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</si>
  <si>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</si>
  <si>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</si>
  <si>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</si>
  <si>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</si>
  <si>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</si>
  <si>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</si>
  <si>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</si>
  <si>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</si>
  <si>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</si>
  <si>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</si>
  <si>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</si>
  <si>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</si>
  <si>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</si>
  <si>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</si>
  <si>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</si>
  <si>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</si>
  <si>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</si>
  <si>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</si>
  <si>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</si>
  <si>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</si>
  <si>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</si>
  <si>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</si>
  <si>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</si>
  <si>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</si>
  <si>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</si>
  <si>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</si>
  <si>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</si>
  <si>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</si>
  <si>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</si>
  <si>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</si>
  <si>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</si>
  <si>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</si>
  <si>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</si>
  <si>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</si>
  <si>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</si>
  <si>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</si>
  <si>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</si>
  <si>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</si>
  <si>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</si>
  <si>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</si>
  <si>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</si>
  <si>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</si>
  <si>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</si>
  <si>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</si>
  <si>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</si>
  <si>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</si>
  <si>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</si>
  <si>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</si>
  <si>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</si>
  <si>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</si>
  <si>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</si>
  <si>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</si>
  <si>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</si>
  <si>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</si>
  <si>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</si>
  <si>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</si>
  <si>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</si>
  <si>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</si>
  <si>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</si>
  <si>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</si>
  <si>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</si>
  <si>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</si>
  <si>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</si>
  <si>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</si>
  <si>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</si>
  <si>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</si>
  <si>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</si>
  <si>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</si>
  <si>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</si>
  <si>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</si>
  <si>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</si>
  <si>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</si>
  <si>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</si>
  <si>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</si>
  <si>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</si>
  <si>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</si>
  <si>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</si>
  <si>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</si>
  <si>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</si>
  <si>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</si>
  <si>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</si>
  <si>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</si>
  <si>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</si>
  <si>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</si>
  <si>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</si>
  <si>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</si>
  <si>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</si>
  <si>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</si>
  <si>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</si>
  <si>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</si>
  <si>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</si>
  <si>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</si>
  <si>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</si>
  <si>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</si>
  <si>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</si>
  <si>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</si>
  <si>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</si>
  <si>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</si>
  <si>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</si>
  <si>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</si>
  <si>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</si>
  <si>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</si>
  <si>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</si>
  <si>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</si>
  <si>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</si>
  <si>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</si>
  <si>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</si>
  <si>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</si>
  <si>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</si>
  <si>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</si>
  <si>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</si>
  <si>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</si>
  <si>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</si>
  <si>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</si>
  <si>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</si>
  <si>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</si>
  <si>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</si>
  <si>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</si>
  <si>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</si>
  <si>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</si>
  <si>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</si>
  <si>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</si>
  <si>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</si>
  <si>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</si>
  <si>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</si>
  <si>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</si>
  <si>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</si>
  <si>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</si>
  <si>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</si>
  <si>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</si>
  <si>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</si>
  <si>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</si>
  <si>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</si>
  <si>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</si>
  <si>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</si>
  <si>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</si>
  <si>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</si>
  <si>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</si>
  <si>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</si>
  <si>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</si>
  <si>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</si>
  <si>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</si>
  <si>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</si>
  <si>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</si>
  <si>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</si>
  <si>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</si>
  <si>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</si>
  <si>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</si>
  <si>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</si>
  <si>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</si>
  <si>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</si>
  <si>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</si>
  <si>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</si>
  <si>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</si>
  <si>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</si>
  <si>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</si>
  <si>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</si>
  <si>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</si>
  <si>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</si>
  <si>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</si>
  <si>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</si>
  <si>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</si>
  <si>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</si>
  <si>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</si>
  <si>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</si>
  <si>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</si>
  <si>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</si>
  <si>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</si>
  <si>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</si>
  <si>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</si>
  <si>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</si>
  <si>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</si>
  <si>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</si>
  <si>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</si>
  <si>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</si>
  <si>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</si>
  <si>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</si>
  <si>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</si>
  <si>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</si>
  <si>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</si>
  <si>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</si>
  <si>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</si>
  <si>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</si>
  <si>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</si>
  <si>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</si>
  <si>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</si>
  <si>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</si>
  <si>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</si>
  <si>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</si>
  <si>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</si>
  <si>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</si>
  <si>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</si>
  <si>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</si>
  <si>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</si>
  <si>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</si>
  <si>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</si>
  <si>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</si>
  <si>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</si>
  <si>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</si>
  <si>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</si>
  <si>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</si>
  <si>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</si>
  <si>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</si>
  <si>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</si>
  <si>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</si>
  <si>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</si>
  <si>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</si>
  <si>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</si>
  <si>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</si>
  <si>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</si>
  <si>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</si>
  <si>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</si>
  <si>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</si>
  <si>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</si>
  <si>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</si>
  <si>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</si>
  <si>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</si>
  <si>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</si>
  <si>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</si>
  <si>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</si>
  <si>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</si>
  <si>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</si>
  <si>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</si>
  <si>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</si>
  <si>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</si>
  <si>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</si>
  <si>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</si>
  <si>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</si>
  <si>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</si>
  <si>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</si>
  <si>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</si>
  <si>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</si>
  <si>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</si>
  <si>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</si>
  <si>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</si>
  <si>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</si>
  <si>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</si>
  <si>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</si>
  <si>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</si>
  <si>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</si>
  <si>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</si>
  <si>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</si>
  <si>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</si>
  <si>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</si>
  <si>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</si>
  <si>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</si>
  <si>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</si>
  <si>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</si>
  <si>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</si>
  <si>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</si>
  <si>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</si>
  <si>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</si>
  <si>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</si>
  <si>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</si>
  <si>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</si>
  <si>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</si>
  <si>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</si>
  <si>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</si>
  <si>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</si>
  <si>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</si>
  <si>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</si>
  <si>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</si>
  <si>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</si>
  <si>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</si>
  <si>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</si>
  <si>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</si>
  <si>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</si>
  <si>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</si>
  <si>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</si>
  <si>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</si>
  <si>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</si>
  <si>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</si>
  <si>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</si>
  <si>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</si>
  <si>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</si>
  <si>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</si>
  <si>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</si>
  <si>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</si>
  <si>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</si>
  <si>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</si>
  <si>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</si>
  <si>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</si>
  <si>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</si>
  <si>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</si>
  <si>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</si>
  <si>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</si>
  <si>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</si>
  <si>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</si>
  <si>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</si>
  <si>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</si>
  <si>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</si>
  <si>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</si>
  <si>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</si>
  <si>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</si>
  <si>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</si>
  <si>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</si>
  <si>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</si>
  <si>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</si>
  <si>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</si>
  <si>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</si>
  <si>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</si>
  <si>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</si>
  <si>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</si>
  <si>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</si>
  <si>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</si>
  <si>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</si>
  <si>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</si>
  <si>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</si>
  <si>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</si>
  <si>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</si>
  <si>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</si>
  <si>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</si>
  <si>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</si>
  <si>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</si>
  <si>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</si>
  <si>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</si>
  <si>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</si>
  <si>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</si>
  <si>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</si>
  <si>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</si>
  <si>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</si>
  <si>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</si>
  <si>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</si>
  <si>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</si>
  <si>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</si>
  <si>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</si>
  <si>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</si>
  <si>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</si>
  <si>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</si>
  <si>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</si>
  <si>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</si>
  <si>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</si>
  <si>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</si>
  <si>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</si>
  <si>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</si>
  <si>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</si>
  <si>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</si>
  <si>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</si>
  <si>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</si>
  <si>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</si>
  <si>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</si>
  <si>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</si>
  <si>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</si>
  <si>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</si>
  <si>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</si>
  <si>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</si>
  <si>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</si>
  <si>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</si>
  <si>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</si>
  <si>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</si>
  <si>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</si>
  <si>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</si>
  <si>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</si>
  <si>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</si>
  <si>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</si>
  <si>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</si>
  <si>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</si>
  <si>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</si>
  <si>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</si>
  <si>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</si>
  <si>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</si>
  <si>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</si>
  <si>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</si>
  <si>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</si>
  <si>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</si>
  <si>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</si>
  <si>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</si>
  <si>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</si>
  <si>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</si>
  <si>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</si>
  <si>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</si>
  <si>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</si>
  <si>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</si>
  <si>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</si>
  <si>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</si>
  <si>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</si>
  <si>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</si>
  <si>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</si>
  <si>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</si>
  <si>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</si>
  <si>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</si>
  <si>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</si>
  <si>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</si>
  <si>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</si>
  <si>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</si>
  <si>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</si>
  <si>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</si>
  <si>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</si>
  <si>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</si>
  <si>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</si>
  <si>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</si>
  <si>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</si>
  <si>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</si>
  <si>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</si>
  <si>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</si>
  <si>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</si>
  <si>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</si>
  <si>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</si>
  <si>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</si>
  <si>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</si>
  <si>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</si>
  <si>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</si>
  <si>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</si>
  <si>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</si>
  <si>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</si>
  <si>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</si>
  <si>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</si>
  <si>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</si>
  <si>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</si>
  <si>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</si>
  <si>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</si>
  <si>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</si>
  <si>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</si>
  <si>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</si>
  <si>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</si>
  <si>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</si>
  <si>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</si>
  <si>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</si>
  <si>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</si>
  <si>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</si>
  <si>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</si>
  <si>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</si>
  <si>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</si>
  <si>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</si>
  <si>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</si>
  <si>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</si>
  <si>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</si>
  <si>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</si>
  <si>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</si>
  <si>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</si>
  <si>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</si>
  <si>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</si>
  <si>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</si>
  <si>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</si>
  <si>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</si>
  <si>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</si>
  <si>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</si>
  <si>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</si>
  <si>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</si>
  <si>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</si>
  <si>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</si>
  <si>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</si>
  <si>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</si>
  <si>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</si>
  <si>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</si>
  <si>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</si>
  <si>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</si>
  <si>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</si>
  <si>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</si>
  <si>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</si>
  <si>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</si>
  <si>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</si>
  <si>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</si>
  <si>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</si>
  <si>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</si>
  <si>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</si>
  <si>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</si>
  <si>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</si>
  <si>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</si>
  <si>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</si>
  <si>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</si>
  <si>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</si>
  <si>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</si>
  <si>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</si>
  <si>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</si>
  <si>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</si>
  <si>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</si>
  <si>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</si>
  <si>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</si>
  <si>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</si>
  <si>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</si>
  <si>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</si>
  <si>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</si>
  <si>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</si>
  <si>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</si>
  <si>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</si>
  <si>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</si>
  <si>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</si>
  <si>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</si>
  <si>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</si>
  <si>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</si>
  <si>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</si>
  <si>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</si>
  <si>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</si>
  <si>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</si>
  <si>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</si>
  <si>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</si>
  <si>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</si>
  <si>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</si>
  <si>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</si>
  <si>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</si>
  <si>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</si>
  <si>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</si>
  <si>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</si>
  <si>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</si>
  <si>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</si>
  <si>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</si>
  <si>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</si>
  <si>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</si>
  <si>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</si>
  <si>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</si>
  <si>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</si>
  <si>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</si>
  <si>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</si>
  <si>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</si>
  <si>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</si>
  <si>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</si>
  <si>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</si>
  <si>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</si>
  <si>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</si>
  <si>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</si>
  <si>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</si>
  <si>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</si>
  <si>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</si>
  <si>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</si>
  <si>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</si>
  <si>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</si>
  <si>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</si>
  <si>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</si>
  <si>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</si>
  <si>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</si>
  <si>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</si>
  <si>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</si>
  <si>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</si>
  <si>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</si>
  <si>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</si>
  <si>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</si>
  <si>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</si>
  <si>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</si>
  <si>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</si>
  <si>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</si>
  <si>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</si>
  <si>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</si>
  <si>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</si>
  <si>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</si>
  <si>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</si>
  <si>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</si>
  <si>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</si>
  <si>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</si>
  <si>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</si>
  <si>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</si>
  <si>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</si>
  <si>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</si>
  <si>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</si>
  <si>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</si>
  <si>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</si>
  <si>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</si>
  <si>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</si>
  <si>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</si>
  <si>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</si>
  <si>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</si>
  <si>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</si>
  <si>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</si>
  <si>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</si>
  <si>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</si>
  <si>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</si>
  <si>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</si>
  <si>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</si>
  <si>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</si>
  <si>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</si>
  <si>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</si>
  <si>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</si>
  <si>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</si>
  <si>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</si>
  <si>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</si>
  <si>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</si>
  <si>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</si>
  <si>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</si>
  <si>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</si>
  <si>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</si>
  <si>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</si>
  <si>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</si>
  <si>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</si>
  <si>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</si>
  <si>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</si>
  <si>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</si>
  <si>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</si>
  <si>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</si>
  <si>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</si>
  <si>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</si>
  <si>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</si>
  <si>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</si>
  <si>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</si>
  <si>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</si>
  <si>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</si>
  <si>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</si>
  <si>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</si>
  <si>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</si>
  <si>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</si>
  <si>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</si>
  <si>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</si>
  <si>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</si>
  <si>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</si>
  <si>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</si>
  <si>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</si>
  <si>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</si>
  <si>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</si>
  <si>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</si>
  <si>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</si>
  <si>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</si>
  <si>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</si>
  <si>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</si>
  <si>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</si>
  <si>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</si>
  <si>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</si>
  <si>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</si>
  <si>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</si>
  <si>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</si>
  <si>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</si>
  <si>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</si>
  <si>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</si>
  <si>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</si>
  <si>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</si>
  <si>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</si>
  <si>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</si>
  <si>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</si>
  <si>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</si>
  <si>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</si>
  <si>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</si>
  <si>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</si>
  <si>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</si>
  <si>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</si>
  <si>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</si>
  <si>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</si>
  <si>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</si>
  <si>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</si>
  <si>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</si>
  <si>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</si>
  <si>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</si>
  <si>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</si>
  <si>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</si>
  <si>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</si>
  <si>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</si>
  <si>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</si>
  <si>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</si>
  <si>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</si>
  <si>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</si>
  <si>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</si>
  <si>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</si>
  <si>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</si>
  <si>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</si>
  <si>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</si>
  <si>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</si>
  <si>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</si>
  <si>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</si>
  <si>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</si>
  <si>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</si>
  <si>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</si>
  <si>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</si>
  <si>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</si>
  <si>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</si>
  <si>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</si>
  <si>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</si>
  <si>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</si>
  <si>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</si>
  <si>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</si>
  <si>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</si>
  <si>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</si>
  <si>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</si>
  <si>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</si>
  <si>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</si>
  <si>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</si>
  <si>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</si>
  <si>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</si>
  <si>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</si>
  <si>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</si>
  <si>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</si>
  <si>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</si>
  <si>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</si>
  <si>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</si>
  <si>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</si>
  <si>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</si>
  <si>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</si>
  <si>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</si>
  <si>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</si>
  <si>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</si>
  <si>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</si>
  <si>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</si>
  <si>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</si>
  <si>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</si>
  <si>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</si>
  <si>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</si>
  <si>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</si>
  <si>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</si>
  <si>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</si>
  <si>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</si>
  <si>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</si>
  <si>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</si>
  <si>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</si>
  <si>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</si>
  <si>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</si>
  <si>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</si>
  <si>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</si>
  <si>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</si>
  <si>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</si>
  <si>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</si>
  <si>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</si>
  <si>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</si>
  <si>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</si>
  <si>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</si>
  <si>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</si>
  <si>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</si>
  <si>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</si>
  <si>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</si>
  <si>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</si>
  <si>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</si>
  <si>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</si>
  <si>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</si>
  <si>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</si>
  <si>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</si>
  <si>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</si>
  <si>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</si>
  <si>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</si>
  <si>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</si>
  <si>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</si>
  <si>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</si>
  <si>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</si>
  <si>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</si>
  <si>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</si>
  <si>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</si>
  <si>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</si>
  <si>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</si>
  <si>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</si>
  <si>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</si>
  <si>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</si>
  <si>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</si>
  <si>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</si>
  <si>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</si>
  <si>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</si>
  <si>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</si>
  <si>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</si>
  <si>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</si>
  <si>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</si>
  <si>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</si>
  <si>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</si>
  <si>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</si>
  <si>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</si>
  <si>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</si>
  <si>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</si>
  <si>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</si>
  <si>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</si>
  <si>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</si>
  <si>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</si>
  <si>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</si>
  <si>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</si>
  <si>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</si>
  <si>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</si>
  <si>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</si>
  <si>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</si>
  <si>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</si>
  <si>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</si>
  <si>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</si>
  <si>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</si>
  <si>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</si>
  <si>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</si>
  <si>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</si>
  <si>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</si>
  <si>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</si>
  <si>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</si>
  <si>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</si>
  <si>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</si>
  <si>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</si>
  <si>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</si>
  <si>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</si>
  <si>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</si>
  <si>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</si>
  <si>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</si>
  <si>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</si>
  <si>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</si>
  <si>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</si>
  <si>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</si>
  <si>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</si>
  <si>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</si>
  <si>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</si>
  <si>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</si>
  <si>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</si>
  <si>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</si>
  <si>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</si>
  <si>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</si>
  <si>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</si>
  <si>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</si>
  <si>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</si>
  <si>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</si>
  <si>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</si>
  <si>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</si>
  <si>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</si>
  <si>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</si>
  <si>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</si>
  <si>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</si>
  <si>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</si>
  <si>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</si>
  <si>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</si>
  <si>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</si>
  <si>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</si>
  <si>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</si>
  <si>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</si>
  <si>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</si>
  <si>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</si>
  <si>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</si>
  <si>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</si>
  <si>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</si>
  <si>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</si>
  <si>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</si>
  <si>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</si>
  <si>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</si>
  <si>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</si>
  <si>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</si>
  <si>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</si>
  <si>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</si>
  <si>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</si>
  <si>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</si>
  <si>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</si>
  <si>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</si>
  <si>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</si>
  <si>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</si>
  <si>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</si>
  <si>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</si>
  <si>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</si>
  <si>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</si>
  <si>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</si>
  <si>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</si>
  <si>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</si>
  <si>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</si>
  <si>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</si>
  <si>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</si>
  <si>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</si>
  <si>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</si>
  <si>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</si>
  <si>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</si>
  <si>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</si>
  <si>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</si>
  <si>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</si>
  <si>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</si>
  <si>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</si>
  <si>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</si>
  <si>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</si>
  <si>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</si>
  <si>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</si>
  <si>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</si>
  <si>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</si>
  <si>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</si>
  <si>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</si>
  <si>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</si>
  <si>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</si>
  <si>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</si>
  <si>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</si>
  <si>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</si>
  <si>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</si>
  <si>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</si>
  <si>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</si>
  <si>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</si>
  <si>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</si>
  <si>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</si>
  <si>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</si>
  <si>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</si>
  <si>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</si>
  <si>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</si>
  <si>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</si>
  <si>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</si>
  <si>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</si>
  <si>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</si>
  <si>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</si>
  <si>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</si>
  <si>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</si>
  <si>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</si>
  <si>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</si>
  <si>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</si>
  <si>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</si>
  <si>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</si>
  <si>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</si>
  <si>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</si>
  <si>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</si>
  <si>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</si>
  <si>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</si>
  <si>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</si>
  <si>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</si>
  <si>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</si>
  <si>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</si>
  <si>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</si>
  <si>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</si>
  <si>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</si>
  <si>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</si>
  <si>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</si>
  <si>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</si>
  <si>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</si>
  <si>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</si>
  <si>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</si>
  <si>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</si>
  <si>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</si>
  <si>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</si>
  <si>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</si>
  <si>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</si>
  <si>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</si>
  <si>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</si>
  <si>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</si>
  <si>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</si>
  <si>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</si>
  <si>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</si>
  <si>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</si>
  <si>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</si>
  <si>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</si>
  <si>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</si>
  <si>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</si>
  <si>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</si>
  <si>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</si>
  <si>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</si>
  <si>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</si>
  <si>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</si>
  <si>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</si>
  <si>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</si>
  <si>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</si>
  <si>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</si>
  <si>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</si>
  <si>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</si>
  <si>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</si>
  <si>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</si>
  <si>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</si>
  <si>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</si>
  <si>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</si>
  <si>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</si>
  <si>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</si>
  <si>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</si>
  <si>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</si>
  <si>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</si>
  <si>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</si>
  <si>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</si>
  <si>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</si>
  <si>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</si>
  <si>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</si>
  <si>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</si>
  <si>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</si>
  <si>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</si>
  <si>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</si>
  <si>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</si>
  <si>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</si>
  <si>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</si>
  <si>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</si>
  <si>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</si>
  <si>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</si>
  <si>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</si>
  <si>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</si>
  <si>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</si>
  <si>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</si>
  <si>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</si>
  <si>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</si>
  <si>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</si>
  <si>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</si>
  <si>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</si>
  <si>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</si>
  <si>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</si>
  <si>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</si>
  <si>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</si>
  <si>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</si>
  <si>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</si>
  <si>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</si>
  <si>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</si>
  <si>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</si>
  <si>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</si>
  <si>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</si>
  <si>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</si>
  <si>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</si>
  <si>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</si>
  <si>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</si>
  <si>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</si>
  <si>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</si>
  <si>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</si>
  <si>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</si>
  <si>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</si>
  <si>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</si>
  <si>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</si>
  <si>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</si>
  <si>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</si>
  <si>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</si>
  <si>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</si>
  <si>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</si>
  <si>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</si>
  <si>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</si>
  <si>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</si>
  <si>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</si>
  <si>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</si>
  <si>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</si>
  <si>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</si>
  <si>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</si>
  <si>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</si>
  <si>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</si>
  <si>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</si>
  <si>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</si>
  <si>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</si>
  <si>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</si>
  <si>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</si>
  <si>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</si>
  <si>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</si>
  <si>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</si>
  <si>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</si>
  <si>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</si>
  <si>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</si>
  <si>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</si>
  <si>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</si>
  <si>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</si>
  <si>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</si>
  <si>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</si>
  <si>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</si>
  <si>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</si>
  <si>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</si>
  <si>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</si>
  <si>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</si>
  <si>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</si>
  <si>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</si>
  <si>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</si>
  <si>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</si>
  <si>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</si>
  <si>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</si>
  <si>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</si>
  <si>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</si>
  <si>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</si>
  <si>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</si>
  <si>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</si>
  <si>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</si>
  <si>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</si>
  <si>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</si>
  <si>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</si>
  <si>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</si>
  <si>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</si>
  <si>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</si>
  <si>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</si>
  <si>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</si>
  <si>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</si>
  <si>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</si>
  <si>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</si>
  <si>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</si>
  <si>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</si>
  <si>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</si>
  <si>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</si>
  <si>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</si>
  <si>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</si>
  <si>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</si>
  <si>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</si>
  <si>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</si>
  <si>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</si>
  <si>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</si>
  <si>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</si>
  <si>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</si>
  <si>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</si>
  <si>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</si>
  <si>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</si>
  <si>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</si>
  <si>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</si>
  <si>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</si>
  <si>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</si>
  <si>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</si>
  <si>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</si>
  <si>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</si>
  <si>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</si>
  <si>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</si>
  <si>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</si>
  <si>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</si>
  <si>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</si>
  <si>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</si>
  <si>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</si>
  <si>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</si>
  <si>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</si>
  <si>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</si>
  <si>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</si>
  <si>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</si>
  <si>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</si>
  <si>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</si>
  <si>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</si>
  <si>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</si>
  <si>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</si>
  <si>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</si>
  <si>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</si>
  <si>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</si>
  <si>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</si>
  <si>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</si>
  <si>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</si>
  <si>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</si>
  <si>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</si>
  <si>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</si>
  <si>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</si>
  <si>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</si>
  <si>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</si>
  <si>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</si>
  <si>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</si>
  <si>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</si>
  <si>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</si>
  <si>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</si>
  <si>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</si>
  <si>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</si>
  <si>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</si>
  <si>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</si>
  <si>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</si>
  <si>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</si>
  <si>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</si>
  <si>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</si>
  <si>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</si>
  <si>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</si>
  <si>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</si>
  <si>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</si>
  <si>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</si>
  <si>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</si>
  <si>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</si>
  <si>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</si>
  <si>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</si>
  <si>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</si>
  <si>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</si>
  <si>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</si>
  <si>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</si>
  <si>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</si>
  <si>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</si>
  <si>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</si>
  <si>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</si>
  <si>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</si>
  <si>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</si>
  <si>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</si>
  <si>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</si>
  <si>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</si>
  <si>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</si>
  <si>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</si>
  <si>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</si>
  <si>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</si>
  <si>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</si>
  <si>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</si>
  <si>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</si>
  <si>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</si>
  <si>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</si>
  <si>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</si>
  <si>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</si>
  <si>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</si>
  <si>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</si>
  <si>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</si>
  <si>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</si>
  <si>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</si>
  <si>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</si>
  <si>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</si>
  <si>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</si>
  <si>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</si>
  <si>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</si>
  <si>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</si>
  <si>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</si>
  <si>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</si>
  <si>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</si>
  <si>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</si>
  <si>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</si>
  <si>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</si>
  <si>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</si>
  <si>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</si>
  <si>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</si>
  <si>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</si>
  <si>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</si>
  <si>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</si>
  <si>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</si>
  <si>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</si>
  <si>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</si>
  <si>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</si>
  <si>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</si>
  <si>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</si>
  <si>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</si>
  <si>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</si>
  <si>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</si>
  <si>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</si>
  <si>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</si>
  <si>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</si>
  <si>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</si>
  <si>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</si>
  <si>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</si>
  <si>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</si>
  <si>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</si>
  <si>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</si>
  <si>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</si>
  <si>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</si>
  <si>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</si>
  <si>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</si>
  <si>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</si>
  <si>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</si>
  <si>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</si>
  <si>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</si>
  <si>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</si>
  <si>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</si>
  <si>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</si>
  <si>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</si>
  <si>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</si>
  <si>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</si>
  <si>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</si>
  <si>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</si>
  <si>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</si>
  <si>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</si>
  <si>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</si>
  <si>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</si>
  <si>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</si>
  <si>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</si>
  <si>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</si>
  <si>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</si>
  <si>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</si>
  <si>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</si>
  <si>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</si>
  <si>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</si>
  <si>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</si>
  <si>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</si>
  <si>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</si>
  <si>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</si>
  <si>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</si>
  <si>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</si>
  <si>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</si>
  <si>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</si>
  <si>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</si>
  <si>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</si>
  <si>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</si>
  <si>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</si>
  <si>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</si>
  <si>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</si>
  <si>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</si>
  <si>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</si>
  <si>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</si>
  <si>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</si>
  <si>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</si>
  <si>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</si>
  <si>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</si>
  <si>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</si>
  <si>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</si>
  <si>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</si>
  <si>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</si>
  <si>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</si>
  <si>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</si>
  <si>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</si>
  <si>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</si>
  <si>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</si>
  <si>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</si>
  <si>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</si>
  <si>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</si>
  <si>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</si>
  <si>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</si>
  <si>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</si>
  <si>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</si>
  <si>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</si>
  <si>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</si>
  <si>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</si>
  <si>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</si>
  <si>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</si>
  <si>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</si>
  <si>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</si>
  <si>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</si>
  <si>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</si>
  <si>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</si>
  <si>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</si>
  <si>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</si>
  <si>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</si>
  <si>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</si>
  <si>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</si>
  <si>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</si>
  <si>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</si>
  <si>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</si>
  <si>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</si>
  <si>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</si>
  <si>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</si>
  <si>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</si>
  <si>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</si>
  <si>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</si>
  <si>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</si>
  <si>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</si>
  <si>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</si>
  <si>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</si>
  <si>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</si>
  <si>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</si>
  <si>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</si>
  <si>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</si>
  <si>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</si>
  <si>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</si>
  <si>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</si>
  <si>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</si>
  <si>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</si>
  <si>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</si>
  <si>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</si>
  <si>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</si>
  <si>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</si>
  <si>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</si>
  <si>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</si>
  <si>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</si>
  <si>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</si>
  <si>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</si>
  <si>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</si>
  <si>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</si>
  <si>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</si>
  <si>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</si>
  <si>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</si>
  <si>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</si>
  <si>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</si>
  <si>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</si>
  <si>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</si>
  <si>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</si>
  <si>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</si>
  <si>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</si>
  <si>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</si>
  <si>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</si>
  <si>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</si>
  <si>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</si>
  <si>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</si>
  <si>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</si>
  <si>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</si>
  <si>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</si>
  <si>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</si>
  <si>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</si>
  <si>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</si>
  <si>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</si>
  <si>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</si>
  <si>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</si>
  <si>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</si>
  <si>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</si>
  <si>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</si>
  <si>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</si>
  <si>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</si>
  <si>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</si>
  <si>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</si>
  <si>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</si>
  <si>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</si>
  <si>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</si>
  <si>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</si>
  <si>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</si>
  <si>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</si>
  <si>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</si>
  <si>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</si>
  <si>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</si>
  <si>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</si>
  <si>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</si>
  <si>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</si>
  <si>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</si>
  <si>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</si>
  <si>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</si>
  <si>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</si>
  <si>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</si>
  <si>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</si>
  <si>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</si>
  <si>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</si>
  <si>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</si>
  <si>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</si>
  <si>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</si>
  <si>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</si>
  <si>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</si>
  <si>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</si>
  <si>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</si>
  <si>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</si>
  <si>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</si>
  <si>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</si>
  <si>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</si>
  <si>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</si>
  <si>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</si>
  <si>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</si>
  <si>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</si>
  <si>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</si>
  <si>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</si>
  <si>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</si>
  <si>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</si>
  <si>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</si>
  <si>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</si>
  <si>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</si>
  <si>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</si>
  <si>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</si>
  <si>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</si>
  <si>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</si>
  <si>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</si>
  <si>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</si>
  <si>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</si>
  <si>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</si>
  <si>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</si>
  <si>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</si>
  <si>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</si>
  <si>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</si>
  <si>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</si>
  <si>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</si>
  <si>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</si>
  <si>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</si>
  <si>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</si>
  <si>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</si>
  <si>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</si>
  <si>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</si>
  <si>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</si>
  <si>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</si>
  <si>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</si>
  <si>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</si>
  <si>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</si>
  <si>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</si>
  <si>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</si>
  <si>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</si>
  <si>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</si>
  <si>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</si>
  <si>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</si>
  <si>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</si>
  <si>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</si>
  <si>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</si>
  <si>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</si>
  <si>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</si>
  <si>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</si>
  <si>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</si>
  <si>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</si>
  <si>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</si>
  <si>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</si>
  <si>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</si>
  <si>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</si>
  <si>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</si>
  <si>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</si>
  <si>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</si>
  <si>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</si>
  <si>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</si>
  <si>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</si>
  <si>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</si>
  <si>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</si>
  <si>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</si>
  <si>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</si>
  <si>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</si>
  <si>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</si>
  <si>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</si>
  <si>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</si>
  <si>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</si>
  <si>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</si>
  <si>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</si>
  <si>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</si>
  <si>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</si>
  <si>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</si>
  <si>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</si>
  <si>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</si>
  <si>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</si>
  <si>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</si>
  <si>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</si>
  <si>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</si>
  <si>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</si>
  <si>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</si>
  <si>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</si>
  <si>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</si>
  <si>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</si>
  <si>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</si>
  <si>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</si>
  <si>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</si>
  <si>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</si>
  <si>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</si>
  <si>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</si>
  <si>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</si>
  <si>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</si>
  <si>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</si>
  <si>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</si>
  <si>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</si>
  <si>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</si>
  <si>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</si>
  <si>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</si>
  <si>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</si>
  <si>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</si>
  <si>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</si>
  <si>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</si>
  <si>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</si>
  <si>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</si>
  <si>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</si>
  <si>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</si>
  <si>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</si>
  <si>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</si>
  <si>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</si>
  <si>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</si>
  <si>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</si>
  <si>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</si>
  <si>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</si>
  <si>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</si>
  <si>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</si>
  <si>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</si>
  <si>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</si>
  <si>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</si>
  <si>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</si>
  <si>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</si>
  <si>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</si>
  <si>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</si>
  <si>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</si>
  <si>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</si>
  <si>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</si>
  <si>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</si>
  <si>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</si>
  <si>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</si>
  <si>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</si>
  <si>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</si>
  <si>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</si>
  <si>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</si>
  <si>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</si>
  <si>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</si>
  <si>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</si>
  <si>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</si>
  <si>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</si>
  <si>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</si>
  <si>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</si>
  <si>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</si>
  <si>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</si>
  <si>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</si>
  <si>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</si>
  <si>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</si>
  <si>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</si>
  <si>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</si>
  <si>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</si>
  <si>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</si>
  <si>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</si>
  <si>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</si>
  <si>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</si>
  <si>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</si>
  <si>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</si>
  <si>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</si>
  <si>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</si>
  <si>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</si>
  <si>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</si>
  <si>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</si>
  <si>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</si>
  <si>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</si>
  <si>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</si>
  <si>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</si>
  <si>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</si>
  <si>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</si>
  <si>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</si>
  <si>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</si>
  <si>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</si>
  <si>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</si>
  <si>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</si>
  <si>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</si>
  <si>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</si>
  <si>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</si>
  <si>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</si>
  <si>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</si>
  <si>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</si>
  <si>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</si>
  <si>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</si>
  <si>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</si>
  <si>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</si>
  <si>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</si>
  <si>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</si>
  <si>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</si>
  <si>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</si>
  <si>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</si>
  <si>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</si>
  <si>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</si>
  <si>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</si>
  <si>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</si>
  <si>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</si>
  <si>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</si>
  <si>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</si>
  <si>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</si>
  <si>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</si>
  <si>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</si>
  <si>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</si>
  <si>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</si>
  <si>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</si>
  <si>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</si>
  <si>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</si>
  <si>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</si>
  <si>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</si>
  <si>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</si>
  <si>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</si>
  <si>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</si>
  <si>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</si>
  <si>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</si>
  <si>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</si>
  <si>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</si>
  <si>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</si>
  <si>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</si>
  <si>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</si>
  <si>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</si>
  <si>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</si>
  <si>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</si>
  <si>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</si>
  <si>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</si>
  <si>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</si>
  <si>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</si>
  <si>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</si>
  <si>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</si>
  <si>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</si>
  <si>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</si>
  <si>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</si>
  <si>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</si>
  <si>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</si>
  <si>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</si>
  <si>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</si>
  <si>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</si>
  <si>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</si>
  <si>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</si>
  <si>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</si>
  <si>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</si>
  <si>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</si>
  <si>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</si>
  <si>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</si>
  <si>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</si>
  <si>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</si>
  <si>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</si>
  <si>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</si>
  <si>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</si>
  <si>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</si>
  <si>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</si>
  <si>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</si>
  <si>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</si>
  <si>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</si>
  <si>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</si>
  <si>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</si>
  <si>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</si>
  <si>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</si>
  <si>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</si>
  <si>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</si>
  <si>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</si>
  <si>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</si>
  <si>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</si>
  <si>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</si>
  <si>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</si>
  <si>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</si>
  <si>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</si>
  <si>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</si>
  <si>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</si>
  <si>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</si>
  <si>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</si>
  <si>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</si>
  <si>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</si>
  <si>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</si>
  <si>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</si>
  <si>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</si>
  <si>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</si>
  <si>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</si>
  <si>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</si>
  <si>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</si>
  <si>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</si>
  <si>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</si>
  <si>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</si>
  <si>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</si>
  <si>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</si>
  <si>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</si>
  <si>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</si>
  <si>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</si>
  <si>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</si>
  <si>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</si>
  <si>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</si>
  <si>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</si>
  <si>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</si>
  <si>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</si>
  <si>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</si>
  <si>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</si>
  <si>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</si>
  <si>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</si>
  <si>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</si>
  <si>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</si>
  <si>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</si>
  <si>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</si>
  <si>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</si>
  <si>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</si>
  <si>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</si>
  <si>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</si>
  <si>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</si>
  <si>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</si>
  <si>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</si>
  <si>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</si>
  <si>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</si>
  <si>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</si>
  <si>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</si>
  <si>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</si>
  <si>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</si>
  <si>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</si>
  <si>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</si>
  <si>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</si>
  <si>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</si>
  <si>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</si>
  <si>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</si>
  <si>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</si>
  <si>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</si>
  <si>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</si>
  <si>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</si>
  <si>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</si>
  <si>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</si>
  <si>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</si>
  <si>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</si>
  <si>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</si>
  <si>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</si>
  <si>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</si>
  <si>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</si>
  <si>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</si>
  <si>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</si>
  <si>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</si>
  <si>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</si>
  <si>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</si>
  <si>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</si>
  <si>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</si>
  <si>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</si>
  <si>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</si>
  <si>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</si>
  <si>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</si>
  <si>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</si>
  <si>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</si>
  <si>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</si>
  <si>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</si>
  <si>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</si>
  <si>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</si>
  <si>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</si>
  <si>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</si>
  <si>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</si>
  <si>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</si>
  <si>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</si>
  <si>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</si>
  <si>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</si>
  <si>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</si>
  <si>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</si>
  <si>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</si>
  <si>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</si>
  <si>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</si>
  <si>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</si>
  <si>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</si>
  <si>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</si>
  <si>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</si>
  <si>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</si>
  <si>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</si>
  <si>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</si>
  <si>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</si>
  <si>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</si>
  <si>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</si>
  <si>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</si>
  <si>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</si>
  <si>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</si>
  <si>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</si>
  <si>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</si>
  <si>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</si>
  <si>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</si>
  <si>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</si>
  <si>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</si>
  <si>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</si>
  <si>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</si>
  <si>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</si>
  <si>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</si>
  <si>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</si>
  <si>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</si>
  <si>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</si>
  <si>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</si>
  <si>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</si>
  <si>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</si>
  <si>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</si>
  <si>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</si>
  <si>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</si>
  <si>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</si>
  <si>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</si>
  <si>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</si>
  <si>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</si>
  <si>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</si>
  <si>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</si>
  <si>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</si>
  <si>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</si>
  <si>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</si>
  <si>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</si>
  <si>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</si>
  <si>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</si>
  <si>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</si>
  <si>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</si>
  <si>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</si>
  <si>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</si>
  <si>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</si>
  <si>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</si>
  <si>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</si>
  <si>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</si>
  <si>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</si>
  <si>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</si>
  <si>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</si>
  <si>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</si>
  <si>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</si>
  <si>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</si>
  <si>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</si>
  <si>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</si>
  <si>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</si>
  <si>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</si>
  <si>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</si>
  <si>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</si>
  <si>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</si>
  <si>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</si>
  <si>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</si>
  <si>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</si>
  <si>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</si>
  <si>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</si>
  <si>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</si>
  <si>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</si>
  <si>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</si>
  <si>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</si>
  <si>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</si>
  <si>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</si>
  <si>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</si>
  <si>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</si>
  <si>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</si>
  <si>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</si>
  <si>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</si>
  <si>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</si>
  <si>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</si>
  <si>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</si>
  <si>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</si>
  <si>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</si>
  <si>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</si>
  <si>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</si>
  <si>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</si>
  <si>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</si>
  <si>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</si>
  <si>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</si>
  <si>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</si>
  <si>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</si>
  <si>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</si>
  <si>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</si>
  <si>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</si>
  <si>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</si>
  <si>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</si>
  <si>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</si>
  <si>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</si>
  <si>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</si>
  <si>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</si>
  <si>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</si>
  <si>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</si>
  <si>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</si>
  <si>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</si>
  <si>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</si>
  <si>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</si>
  <si>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</si>
  <si>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</si>
  <si>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</si>
  <si>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</si>
  <si>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</si>
  <si>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</si>
  <si>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</si>
  <si>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</si>
  <si>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</si>
  <si>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</si>
  <si>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</si>
  <si>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</si>
  <si>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</si>
  <si>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</si>
  <si>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</si>
  <si>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</si>
  <si>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</si>
  <si>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</si>
  <si>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</si>
  <si>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</si>
  <si>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</si>
  <si>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</si>
  <si>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</si>
  <si>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</si>
  <si>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</si>
  <si>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</si>
  <si>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</si>
  <si>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</si>
  <si>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</si>
  <si>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</si>
  <si>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</si>
  <si>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</si>
  <si>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</si>
  <si>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</si>
  <si>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</si>
  <si>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</si>
  <si>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</si>
  <si>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</si>
  <si>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</si>
  <si>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</si>
  <si>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</si>
  <si>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</si>
  <si>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</si>
  <si>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</si>
  <si>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</si>
  <si>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</si>
  <si>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</si>
  <si>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</si>
  <si>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</si>
  <si>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</si>
  <si>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</si>
  <si>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</si>
  <si>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</si>
  <si>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</si>
  <si>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</si>
  <si>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</si>
  <si>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</si>
  <si>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</si>
  <si>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</si>
  <si>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</si>
  <si>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</si>
  <si>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</si>
  <si>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</si>
  <si>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</si>
  <si>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</si>
  <si>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</si>
  <si>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</si>
  <si>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</si>
  <si>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</si>
  <si>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</si>
  <si>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</si>
  <si>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</si>
  <si>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</si>
  <si>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</si>
  <si>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</si>
  <si>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</si>
  <si>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</si>
  <si>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</si>
  <si>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</si>
  <si>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</si>
  <si>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</si>
  <si>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</si>
  <si>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</si>
  <si>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</si>
  <si>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</si>
  <si>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</si>
  <si>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</si>
  <si>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</si>
  <si>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</si>
  <si>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</si>
  <si>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</si>
  <si>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</si>
  <si>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</si>
  <si>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</si>
  <si>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</si>
  <si>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</si>
  <si>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</si>
  <si>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</si>
  <si>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</si>
  <si>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</si>
  <si>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</si>
  <si>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</si>
  <si>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</si>
  <si>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</si>
  <si>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</si>
  <si>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</si>
  <si>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</si>
  <si>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</si>
  <si>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</si>
  <si>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</si>
  <si>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</si>
  <si>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</si>
  <si>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</si>
  <si>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</si>
  <si>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</si>
  <si>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</si>
  <si>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</si>
  <si>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</si>
  <si>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</si>
  <si>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</si>
  <si>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</si>
  <si>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</si>
  <si>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</si>
  <si>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</si>
  <si>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</si>
  <si>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</si>
  <si>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</si>
  <si>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</si>
  <si>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</si>
  <si>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</si>
  <si>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</si>
  <si>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</si>
  <si>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</si>
  <si>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</si>
  <si>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</si>
  <si>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</si>
  <si>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</si>
  <si>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</si>
  <si>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</si>
  <si>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</si>
  <si>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</si>
  <si>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</si>
  <si>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</si>
  <si>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</si>
  <si>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</si>
  <si>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</si>
  <si>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</si>
  <si>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</si>
  <si>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</si>
  <si>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</si>
  <si>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</si>
  <si>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</si>
  <si>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</si>
  <si>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</si>
  <si>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</si>
  <si>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</si>
  <si>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</si>
  <si>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</si>
  <si>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</si>
  <si>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</si>
  <si>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</si>
  <si>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</si>
  <si>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</si>
  <si>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</si>
  <si>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</si>
  <si>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</si>
  <si>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</si>
  <si>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</si>
  <si>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</si>
  <si>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</si>
  <si>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</si>
  <si>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</si>
  <si>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</si>
  <si>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</si>
  <si>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</si>
  <si>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</si>
  <si>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</si>
  <si>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</si>
  <si>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</si>
  <si>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</si>
  <si>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</si>
  <si>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</si>
  <si>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</si>
  <si>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</si>
  <si>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</si>
  <si>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</si>
  <si>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</si>
  <si>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</si>
  <si>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</si>
  <si>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</si>
  <si>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</si>
  <si>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</si>
  <si>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</si>
  <si>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</si>
  <si>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</si>
  <si>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</si>
  <si>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</si>
  <si>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</si>
  <si>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</si>
  <si>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</si>
  <si>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</si>
  <si>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</si>
  <si>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</si>
  <si>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</si>
  <si>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</si>
  <si>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</si>
  <si>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</si>
  <si>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</si>
  <si>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</si>
  <si>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</si>
  <si>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</si>
  <si>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</si>
  <si>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</si>
  <si>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</si>
  <si>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</si>
  <si>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</si>
  <si>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</si>
  <si>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</si>
  <si>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</si>
  <si>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</si>
  <si>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</si>
  <si>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</si>
  <si>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</si>
  <si>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</si>
  <si>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</si>
  <si>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</si>
  <si>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</si>
  <si>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</si>
  <si>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</si>
  <si>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</si>
  <si>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</si>
  <si>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</si>
  <si>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</si>
  <si>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</si>
  <si>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</si>
  <si>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</si>
  <si>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</si>
  <si>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</si>
  <si>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</si>
  <si>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</si>
  <si>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</si>
  <si>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</si>
  <si>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</si>
  <si>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</si>
  <si>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</si>
  <si>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</si>
  <si>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</si>
  <si>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</si>
  <si>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</si>
  <si>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</si>
  <si>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</si>
  <si>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</si>
  <si>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</si>
  <si>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</si>
  <si>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</si>
  <si>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</si>
  <si>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</si>
  <si>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</si>
  <si>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</si>
  <si>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</si>
  <si>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</si>
  <si>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</si>
  <si>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</si>
  <si>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</si>
  <si>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</si>
  <si>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</si>
  <si>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</si>
  <si>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</si>
  <si>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</si>
  <si>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</si>
  <si>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</si>
  <si>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</si>
  <si>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</si>
  <si>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</si>
  <si>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</si>
  <si>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</si>
  <si>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</si>
  <si>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</si>
  <si>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</si>
  <si>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</si>
  <si>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</si>
  <si>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</si>
  <si>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</si>
  <si>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</si>
  <si>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</si>
  <si>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</si>
  <si>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</si>
  <si>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</si>
  <si>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</si>
  <si>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</si>
  <si>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</si>
  <si>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</si>
  <si>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</si>
  <si>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</si>
  <si>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</si>
  <si>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</si>
  <si>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</si>
  <si>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</si>
  <si>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</si>
  <si>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</si>
  <si>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</si>
  <si>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</si>
  <si>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</si>
  <si>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</si>
  <si>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</si>
  <si>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</si>
  <si>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</si>
  <si>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</si>
  <si>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</si>
  <si>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</si>
  <si>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</si>
  <si>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</si>
  <si>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</si>
  <si>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</si>
  <si>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</si>
  <si>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</si>
  <si>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</si>
  <si>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</si>
  <si>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</si>
  <si>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</si>
  <si>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</si>
  <si>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</si>
  <si>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</si>
  <si>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</si>
  <si>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</si>
  <si>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</si>
  <si>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</si>
  <si>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</si>
  <si>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</si>
  <si>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</si>
  <si>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</si>
  <si>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</si>
  <si>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</si>
  <si>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</si>
  <si>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</si>
  <si>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</si>
  <si>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</si>
  <si>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</si>
  <si>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</si>
  <si>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</si>
  <si>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</si>
  <si>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</si>
  <si>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</si>
  <si>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</si>
  <si>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</si>
  <si>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</si>
  <si>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</si>
  <si>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</si>
  <si>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</si>
  <si>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</si>
  <si>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</si>
  <si>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</si>
  <si>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</si>
  <si>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</si>
  <si>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</si>
  <si>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</si>
  <si>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</si>
  <si>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</si>
  <si>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</si>
  <si>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</si>
  <si>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</si>
  <si>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</si>
  <si>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</si>
  <si>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</si>
  <si>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</si>
  <si>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</si>
  <si>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</si>
  <si>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</si>
  <si>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</si>
  <si>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</si>
  <si>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</si>
  <si>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</si>
  <si>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</si>
  <si>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</si>
  <si>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</si>
  <si>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</si>
  <si>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</si>
  <si>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</si>
  <si>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</si>
  <si>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</si>
  <si>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</si>
  <si>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</si>
  <si>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</si>
  <si>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</si>
  <si>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</si>
  <si>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</si>
  <si>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</si>
  <si>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</si>
  <si>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</si>
  <si>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</si>
  <si>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</si>
  <si>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</si>
  <si>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</si>
  <si>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</si>
  <si>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</si>
  <si>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</si>
  <si>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</si>
  <si>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</si>
  <si>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</si>
  <si>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</si>
  <si>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</si>
  <si>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</si>
  <si>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</si>
  <si>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</si>
  <si>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</si>
  <si>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</si>
  <si>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</si>
  <si>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</si>
  <si>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</si>
  <si>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</si>
  <si>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</si>
  <si>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</si>
  <si>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</si>
  <si>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</si>
  <si>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</si>
  <si>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</si>
  <si>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</si>
  <si>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</si>
  <si>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</si>
  <si>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</si>
  <si>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</si>
  <si>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</si>
  <si>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</si>
  <si>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</si>
  <si>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</si>
  <si>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</si>
  <si>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</si>
  <si>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</si>
  <si>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</si>
  <si>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</si>
  <si>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</si>
  <si>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</si>
  <si>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</si>
  <si>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</si>
  <si>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</si>
  <si>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</si>
  <si>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</si>
  <si>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</si>
  <si>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</si>
  <si>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</si>
  <si>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</si>
  <si>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</si>
  <si>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</si>
  <si>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</si>
  <si>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</si>
  <si>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</si>
  <si>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</si>
  <si>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</si>
  <si>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</si>
  <si>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</si>
  <si>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</si>
  <si>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</si>
  <si>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</si>
  <si>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</si>
  <si>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</si>
  <si>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</si>
  <si>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</si>
  <si>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</si>
  <si>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</si>
  <si>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</si>
  <si>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</si>
  <si>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</si>
  <si>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</si>
  <si>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</si>
  <si>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</si>
  <si>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</si>
  <si>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</si>
  <si>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</si>
  <si>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</si>
  <si>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</si>
  <si>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</si>
  <si>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</si>
  <si>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</si>
  <si>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</si>
  <si>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</si>
  <si>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</si>
  <si>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</si>
  <si>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</si>
  <si>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</si>
  <si>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</si>
  <si>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</si>
  <si>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</si>
  <si>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</si>
  <si>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</si>
  <si>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</si>
  <si>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</si>
  <si>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</si>
  <si>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</si>
  <si>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</si>
  <si>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</si>
  <si>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</si>
  <si>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</si>
  <si>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</si>
  <si>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</si>
  <si>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</si>
  <si>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</si>
  <si>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</si>
  <si>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</si>
  <si>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</si>
  <si>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</si>
  <si>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</si>
  <si>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</si>
  <si>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</si>
  <si>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</si>
  <si>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</si>
  <si>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</si>
  <si>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</si>
  <si>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</si>
  <si>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</si>
  <si>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</si>
  <si>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</si>
  <si>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</si>
  <si>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</si>
  <si>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</si>
  <si>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</si>
  <si>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</si>
  <si>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</si>
  <si>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</si>
  <si>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</si>
  <si>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</si>
  <si>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</si>
  <si>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</si>
  <si>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</si>
  <si>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</si>
  <si>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</si>
  <si>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</si>
  <si>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</si>
  <si>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</si>
  <si>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</si>
  <si>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</si>
  <si>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</si>
  <si>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</si>
  <si>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</si>
  <si>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</si>
  <si>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</si>
  <si>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</si>
  <si>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</si>
  <si>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</si>
  <si>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</si>
  <si>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</si>
  <si>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</si>
  <si>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</si>
  <si>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</si>
  <si>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</si>
  <si>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</si>
  <si>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</si>
  <si>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</si>
  <si>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</si>
  <si>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</si>
  <si>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</si>
  <si>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</si>
  <si>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</si>
  <si>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</si>
  <si>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</si>
  <si>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</si>
  <si>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</si>
  <si>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</si>
  <si>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</si>
  <si>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</si>
  <si>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</si>
  <si>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</si>
  <si>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</si>
  <si>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</si>
  <si>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</si>
  <si>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</si>
  <si>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</si>
  <si>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</si>
  <si>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</si>
  <si>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</si>
  <si>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</si>
  <si>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</si>
  <si>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</si>
  <si>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</si>
  <si>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</si>
  <si>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</si>
  <si>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</si>
  <si>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</si>
  <si>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</si>
  <si>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</si>
  <si>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</si>
  <si>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</si>
  <si>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</si>
  <si>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</si>
  <si>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</si>
  <si>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</si>
  <si>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</si>
  <si>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</si>
  <si>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</si>
  <si>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</si>
  <si>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</si>
  <si>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</si>
  <si>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</si>
  <si>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</si>
  <si>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</si>
  <si>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</si>
  <si>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</si>
  <si>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</si>
  <si>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</si>
  <si>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</si>
  <si>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</si>
  <si>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</si>
  <si>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</si>
  <si>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</si>
  <si>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</si>
  <si>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</si>
  <si>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</si>
  <si>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</si>
  <si>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</si>
  <si>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</si>
  <si>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</si>
  <si>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</si>
  <si>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</si>
  <si>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</si>
  <si>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</si>
  <si>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</si>
  <si>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</si>
  <si>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</si>
  <si>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</si>
  <si>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</si>
  <si>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</si>
  <si>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</si>
  <si>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</si>
  <si>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</si>
  <si>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</si>
  <si>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</si>
  <si>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</si>
  <si>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</si>
  <si>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</si>
  <si>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</si>
  <si>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</si>
  <si>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</si>
  <si>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</si>
  <si>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</si>
  <si>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</si>
  <si>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</si>
  <si>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</si>
  <si>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</si>
  <si>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</si>
  <si>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</si>
  <si>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</si>
  <si>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</si>
  <si>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</si>
  <si>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</si>
  <si>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</si>
  <si>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</si>
  <si>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</si>
  <si>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</si>
  <si>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</si>
  <si>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</si>
  <si>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</si>
  <si>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</si>
  <si>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</si>
  <si>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</si>
  <si>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</si>
  <si>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</si>
  <si>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</si>
  <si>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</si>
  <si>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</si>
  <si>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</si>
  <si>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</si>
  <si>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</si>
  <si>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</si>
  <si>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</si>
  <si>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</si>
  <si>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</si>
  <si>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</si>
  <si>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</si>
  <si>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</si>
  <si>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</si>
  <si>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</si>
  <si>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</si>
  <si>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</si>
  <si>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</si>
  <si>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</si>
  <si>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</si>
  <si>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</si>
  <si>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</si>
  <si>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</si>
  <si>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</si>
  <si>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</si>
  <si>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</si>
  <si>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</si>
  <si>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</si>
  <si>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</si>
  <si>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</si>
  <si>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</si>
  <si>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</si>
  <si>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</si>
  <si>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</si>
  <si>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</si>
  <si>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</si>
  <si>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</si>
  <si>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</si>
  <si>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</si>
  <si>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</si>
  <si>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</si>
  <si>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</si>
  <si>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</si>
  <si>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</si>
  <si>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</si>
  <si>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</si>
  <si>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</si>
  <si>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</si>
  <si>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</si>
  <si>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</si>
  <si>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</si>
  <si>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</si>
  <si>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</si>
  <si>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</si>
  <si>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</si>
  <si>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</si>
  <si>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</si>
  <si>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</si>
  <si>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</si>
  <si>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</si>
  <si>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</si>
  <si>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</si>
  <si>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</si>
  <si>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</si>
  <si>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</si>
  <si>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</si>
  <si>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</si>
  <si>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</si>
  <si>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</si>
  <si>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</si>
  <si>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</si>
  <si>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</si>
  <si>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</si>
  <si>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</si>
  <si>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</si>
  <si>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</si>
  <si>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</si>
  <si>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</si>
  <si>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</si>
  <si>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</si>
  <si>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</si>
  <si>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</si>
  <si>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</si>
  <si>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</si>
  <si>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</si>
  <si>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</si>
  <si>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</si>
  <si>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</si>
  <si>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</si>
  <si>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</si>
  <si>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</si>
  <si>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</si>
  <si>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</si>
  <si>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</si>
  <si>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</si>
  <si>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</si>
  <si>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</si>
  <si>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</si>
  <si>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</si>
  <si>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</si>
  <si>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</si>
  <si>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</si>
  <si>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</si>
  <si>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</si>
  <si>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</si>
  <si>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</si>
  <si>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</si>
  <si>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</si>
  <si>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</si>
  <si>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</si>
  <si>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</si>
  <si>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</si>
  <si>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</si>
  <si>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</si>
  <si>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</si>
  <si>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</si>
  <si>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</si>
  <si>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</si>
  <si>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</si>
  <si>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</si>
  <si>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</si>
  <si>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</si>
  <si>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</si>
  <si>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</si>
  <si>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</si>
  <si>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</si>
  <si>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</si>
  <si>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</si>
  <si>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</si>
  <si>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</si>
  <si>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</si>
  <si>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</si>
  <si>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</si>
  <si>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</si>
  <si>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</si>
  <si>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</si>
  <si>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</si>
  <si>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</si>
  <si>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</si>
  <si>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</si>
  <si>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</si>
  <si>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</si>
  <si>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</si>
  <si>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</si>
  <si>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</si>
  <si>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</si>
  <si>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</si>
  <si>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</si>
  <si>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</si>
  <si>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</si>
  <si>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</si>
  <si>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</si>
  <si>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</si>
  <si>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</si>
  <si>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</si>
  <si>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</si>
  <si>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</si>
  <si>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</si>
  <si>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</si>
  <si>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</si>
  <si>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</si>
  <si>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</si>
  <si>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</si>
  <si>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</si>
  <si>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</si>
  <si>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</si>
  <si>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</si>
  <si>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</si>
  <si>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</si>
  <si>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</si>
  <si>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</si>
  <si>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</si>
  <si>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</si>
  <si>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</si>
  <si>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</si>
  <si>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</si>
  <si>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</si>
  <si>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</si>
  <si>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</si>
  <si>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</si>
  <si>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</si>
  <si>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</si>
  <si>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</si>
  <si>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</si>
  <si>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</si>
  <si>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</si>
  <si>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</si>
  <si>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</si>
  <si>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</si>
  <si>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</si>
  <si>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</si>
  <si>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</si>
  <si>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</si>
  <si>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</si>
  <si>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</si>
  <si>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</si>
  <si>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</si>
  <si>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</si>
  <si>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</si>
  <si>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</si>
  <si>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</si>
  <si>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</si>
  <si>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</si>
  <si>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</si>
  <si>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</si>
  <si>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</si>
  <si>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</si>
  <si>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</si>
  <si>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</si>
  <si>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</si>
  <si>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</si>
  <si>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</si>
  <si>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</si>
  <si>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</si>
  <si>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</si>
  <si>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</si>
  <si>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</si>
  <si>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</si>
  <si>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</si>
  <si>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</si>
  <si>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</si>
  <si>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</si>
  <si>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</si>
  <si>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</si>
  <si>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</si>
  <si>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</si>
  <si>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</si>
  <si>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</si>
  <si>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</si>
  <si>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</si>
  <si>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</si>
  <si>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</si>
  <si>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</si>
  <si>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</si>
  <si>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</si>
  <si>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</si>
  <si>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</si>
  <si>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</si>
  <si>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</si>
  <si>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</si>
  <si>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</si>
  <si>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</si>
  <si>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</si>
  <si>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</si>
  <si>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</si>
  <si>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</si>
  <si>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</si>
  <si>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</si>
  <si>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</si>
  <si>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</si>
  <si>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</si>
  <si>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</si>
  <si>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</si>
  <si>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</si>
  <si>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</si>
  <si>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</si>
  <si>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</si>
  <si>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</si>
  <si>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</si>
  <si>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</si>
  <si>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</si>
  <si>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</si>
  <si>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</si>
  <si>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</si>
  <si>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</si>
  <si>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</si>
  <si>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</si>
  <si>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</si>
  <si>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</si>
  <si>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</si>
  <si>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</si>
  <si>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</si>
  <si>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</si>
  <si>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</si>
  <si>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</si>
  <si>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</si>
  <si>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</si>
  <si>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</si>
  <si>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</si>
  <si>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</si>
  <si>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</si>
  <si>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</si>
  <si>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</si>
  <si>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</si>
  <si>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</si>
  <si>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</si>
  <si>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</si>
  <si>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</si>
  <si>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</si>
  <si>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</si>
  <si>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</si>
  <si>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</si>
  <si>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</si>
  <si>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</si>
  <si>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</si>
  <si>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</si>
  <si>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</si>
  <si>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</si>
  <si>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</si>
  <si>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</si>
  <si>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</si>
  <si>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</si>
  <si>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</si>
  <si>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</si>
  <si>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</si>
  <si>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</si>
  <si>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</si>
  <si>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</si>
  <si>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</si>
  <si>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</si>
  <si>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</si>
  <si>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</si>
  <si>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</si>
  <si>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</si>
  <si>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</si>
  <si>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</si>
  <si>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</si>
  <si>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</si>
  <si>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</si>
  <si>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</si>
  <si>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</si>
  <si>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</si>
  <si>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</si>
  <si>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</si>
  <si>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</si>
  <si>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</si>
  <si>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</si>
  <si>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</si>
  <si>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</si>
  <si>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</si>
  <si>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</si>
  <si>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</si>
  <si>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</si>
  <si>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</si>
  <si>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</si>
  <si>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</si>
  <si>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</si>
  <si>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</si>
  <si>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</si>
  <si>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</si>
  <si>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</si>
  <si>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</si>
  <si>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</si>
  <si>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</si>
  <si>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</si>
  <si>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</si>
  <si>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</si>
  <si>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</si>
  <si>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</si>
  <si>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</si>
  <si>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</si>
  <si>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</si>
  <si>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</si>
  <si>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</si>
  <si>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</si>
  <si>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</si>
  <si>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</si>
  <si>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</si>
  <si>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</si>
  <si>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</si>
  <si>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</si>
  <si>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</si>
  <si>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</si>
  <si>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</si>
  <si>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</si>
  <si>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</si>
  <si>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</si>
  <si>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</si>
  <si>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</si>
  <si>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</si>
  <si>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</si>
  <si>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</si>
  <si>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</si>
  <si>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</si>
  <si>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</si>
  <si>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</si>
  <si>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</si>
  <si>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</si>
  <si>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</si>
  <si>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</si>
  <si>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</si>
  <si>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</si>
  <si>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</si>
  <si>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</si>
  <si>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</si>
  <si>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</si>
  <si>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</si>
  <si>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</si>
  <si>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</si>
  <si>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</si>
  <si>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</si>
  <si>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</si>
  <si>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</si>
  <si>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</si>
  <si>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</si>
  <si>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</si>
  <si>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</si>
  <si>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</si>
  <si>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</si>
  <si>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</si>
  <si>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</si>
  <si>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</si>
  <si>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</si>
  <si>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</si>
  <si>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</si>
  <si>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</si>
  <si>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</si>
  <si>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</si>
  <si>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</si>
  <si>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</si>
  <si>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</si>
  <si>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</si>
  <si>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</si>
  <si>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</si>
  <si>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</si>
  <si>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</si>
  <si>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</si>
  <si>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</si>
  <si>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</si>
  <si>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</si>
  <si>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</si>
  <si>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</si>
  <si>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</si>
  <si>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</si>
  <si>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</si>
  <si>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</si>
  <si>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</si>
  <si>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</si>
  <si>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</si>
  <si>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</si>
  <si>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</si>
  <si>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</si>
  <si>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</si>
  <si>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</si>
  <si>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</si>
  <si>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</si>
  <si>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</si>
  <si>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</si>
  <si>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</si>
  <si>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</si>
  <si>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</si>
  <si>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</si>
  <si>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</si>
  <si>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</si>
  <si>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</si>
  <si>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</si>
  <si>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</si>
  <si>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</si>
  <si>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</si>
  <si>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</si>
  <si>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</si>
  <si>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</si>
  <si>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</si>
  <si>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</si>
  <si>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</si>
  <si>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</si>
  <si>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</si>
  <si>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</si>
  <si>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</si>
  <si>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</si>
  <si>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</si>
  <si>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</si>
  <si>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</si>
  <si>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</si>
  <si>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</si>
  <si>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</si>
  <si>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</si>
  <si>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</si>
  <si>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</si>
  <si>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</si>
  <si>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</si>
  <si>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</si>
  <si>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</si>
  <si>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</si>
  <si>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</si>
  <si>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</si>
  <si>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</si>
  <si>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</si>
  <si>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</si>
  <si>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</si>
  <si>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</si>
  <si>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</si>
  <si>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</si>
  <si>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</si>
  <si>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</si>
  <si>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</si>
  <si>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</si>
  <si>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</si>
  <si>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</si>
  <si>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</si>
  <si>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</si>
  <si>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</si>
  <si>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</si>
  <si>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</si>
  <si>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</si>
  <si>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</si>
  <si>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</si>
  <si>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</si>
  <si>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</si>
  <si>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</si>
  <si>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</si>
  <si>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</si>
  <si>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</si>
  <si>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</si>
  <si>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</si>
  <si>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</si>
  <si>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</si>
  <si>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</si>
  <si>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</si>
  <si>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</si>
  <si>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</si>
  <si>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</si>
  <si>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</si>
  <si>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</si>
  <si>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</si>
  <si>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</si>
  <si>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</si>
  <si>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</si>
  <si>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</si>
  <si>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</si>
  <si>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</si>
  <si>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</si>
  <si>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</si>
  <si>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</si>
  <si>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</si>
  <si>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</si>
  <si>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</si>
  <si>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</si>
  <si>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</si>
  <si>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</si>
  <si>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</si>
  <si>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</si>
  <si>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</si>
  <si>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</si>
  <si>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</si>
  <si>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</si>
  <si>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</si>
  <si>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</si>
  <si>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</si>
  <si>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</si>
  <si>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</si>
  <si>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</si>
  <si>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</si>
  <si>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</si>
  <si>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</si>
  <si>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</si>
  <si>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</si>
  <si>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</si>
  <si>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</si>
  <si>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</si>
  <si>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</si>
  <si>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</si>
  <si>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</si>
  <si>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</si>
  <si>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</si>
  <si>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</si>
  <si>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</si>
  <si>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</si>
  <si>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</si>
  <si>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</si>
  <si>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</si>
  <si>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</si>
  <si>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</si>
  <si>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</si>
  <si>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</si>
  <si>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</si>
  <si>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</si>
  <si>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</si>
  <si>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</si>
  <si>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</si>
  <si>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</si>
  <si>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</si>
  <si>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</si>
  <si>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</si>
  <si>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</si>
  <si>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</si>
  <si>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</si>
  <si>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</si>
  <si>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</si>
  <si>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</si>
  <si>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</si>
  <si>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</si>
  <si>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</si>
  <si>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</si>
  <si>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</si>
  <si>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</si>
  <si>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</si>
  <si>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</si>
  <si>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</si>
  <si>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</si>
  <si>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</si>
  <si>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</si>
  <si>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</si>
  <si>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</si>
  <si>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</si>
  <si>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</si>
  <si>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</si>
  <si>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</si>
  <si>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</si>
  <si>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</si>
  <si>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</si>
  <si>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</si>
  <si>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</si>
  <si>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</si>
  <si>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</si>
  <si>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</si>
  <si>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</si>
  <si>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</si>
  <si>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</si>
  <si>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</si>
  <si>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</si>
  <si>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</si>
  <si>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</si>
  <si>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</si>
  <si>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</si>
  <si>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</si>
  <si>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</si>
  <si>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</si>
  <si>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</si>
  <si>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</si>
  <si>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</si>
  <si>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</si>
  <si>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</si>
  <si>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</si>
  <si>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</si>
  <si>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</si>
  <si>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</si>
  <si>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</si>
  <si>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</si>
  <si>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</si>
  <si>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</si>
  <si>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</si>
  <si>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</si>
  <si>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</si>
  <si>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</si>
  <si>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</si>
  <si>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</si>
  <si>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</si>
  <si>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</si>
  <si>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</si>
  <si>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</si>
  <si>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</si>
  <si>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</si>
  <si>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</si>
  <si>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</si>
  <si>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</si>
  <si>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</si>
  <si>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</si>
  <si>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</si>
  <si>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</si>
  <si>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</si>
  <si>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</si>
  <si>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</si>
  <si>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</si>
  <si>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</si>
  <si>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</si>
  <si>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</si>
  <si>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</si>
  <si>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</si>
  <si>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</si>
  <si>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</si>
  <si>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</si>
  <si>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</si>
  <si>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</si>
  <si>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</si>
  <si>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</si>
  <si>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</si>
  <si>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</si>
  <si>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</si>
  <si>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</si>
  <si>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</si>
  <si>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</si>
  <si>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</si>
  <si>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</si>
  <si>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</si>
  <si>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</si>
  <si>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</si>
  <si>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</si>
  <si>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</si>
  <si>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</si>
  <si>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</si>
  <si>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</si>
  <si>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</si>
  <si>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</si>
  <si>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</si>
  <si>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</si>
  <si>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</si>
  <si>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</si>
  <si>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</si>
  <si>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</si>
  <si>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</si>
  <si>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</si>
  <si>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</si>
  <si>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</si>
  <si>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</si>
  <si>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</si>
  <si>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</si>
  <si>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</si>
  <si>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</si>
  <si>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</si>
  <si>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</si>
  <si>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</si>
  <si>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</si>
  <si>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</si>
  <si>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</si>
  <si>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</si>
  <si>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</si>
  <si>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</si>
  <si>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</si>
  <si>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</si>
  <si>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</si>
  <si>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</si>
  <si>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</si>
  <si>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</si>
  <si>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</si>
  <si>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</si>
  <si>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</si>
  <si>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</si>
  <si>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</si>
  <si>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</si>
  <si>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</si>
  <si>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</si>
  <si>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</si>
  <si>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</si>
  <si>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</si>
  <si>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</si>
  <si>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</si>
  <si>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</si>
  <si>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</si>
  <si>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</si>
  <si>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</si>
  <si>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</si>
  <si>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</si>
  <si>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</si>
  <si>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</si>
  <si>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</si>
  <si>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</si>
  <si>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</si>
  <si>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</si>
  <si>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</si>
  <si>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</si>
  <si>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</si>
  <si>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</si>
  <si>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</si>
  <si>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</si>
  <si>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</si>
  <si>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</si>
  <si>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</si>
  <si>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</si>
  <si>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</si>
  <si>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</si>
  <si>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</si>
  <si>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</si>
  <si>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</si>
  <si>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</si>
  <si>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</si>
  <si>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</si>
  <si>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</si>
  <si>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</si>
  <si>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</si>
  <si>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</si>
  <si>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</si>
  <si>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</si>
  <si>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</si>
  <si>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</si>
  <si>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</si>
  <si>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</si>
  <si>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</si>
  <si>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</si>
  <si>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</si>
  <si>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</si>
  <si>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</si>
  <si>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</si>
  <si>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</si>
  <si>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</si>
  <si>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</si>
  <si>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</si>
  <si>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</si>
  <si>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</si>
  <si>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</si>
  <si>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</si>
  <si>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</si>
  <si>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</si>
  <si>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</si>
  <si>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</si>
  <si>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</si>
  <si>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</si>
  <si>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</si>
  <si>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</si>
  <si>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</si>
  <si>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</si>
  <si>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</si>
  <si>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</si>
  <si>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</si>
  <si>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</si>
  <si>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</si>
  <si>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</si>
  <si>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</si>
  <si>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</si>
  <si>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</si>
  <si>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</si>
  <si>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</si>
  <si>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</si>
  <si>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</si>
  <si>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</si>
  <si>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</si>
  <si>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</si>
  <si>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</si>
  <si>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</si>
  <si>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</si>
  <si>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</si>
  <si>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</si>
  <si>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</si>
  <si>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</si>
  <si>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</si>
  <si>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</si>
  <si>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</si>
  <si>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</si>
  <si>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</si>
  <si>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</si>
  <si>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</si>
  <si>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</si>
  <si>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</si>
  <si>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</si>
  <si>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</si>
  <si>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</si>
  <si>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</si>
  <si>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</si>
  <si>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</si>
  <si>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</si>
  <si>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</si>
  <si>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</si>
  <si>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</si>
  <si>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</si>
  <si>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</si>
  <si>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</si>
  <si>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</si>
  <si>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</si>
  <si>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</si>
  <si>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</si>
  <si>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</si>
  <si>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</si>
  <si>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</si>
  <si>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</si>
  <si>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</si>
  <si>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</si>
  <si>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</si>
  <si>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</si>
  <si>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</si>
  <si>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</si>
  <si>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</si>
  <si>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</si>
  <si>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</si>
  <si>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</si>
  <si>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</si>
  <si>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</si>
  <si>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</si>
  <si>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</si>
  <si>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</si>
  <si>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</si>
  <si>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</si>
  <si>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</si>
  <si>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</si>
  <si>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</si>
  <si>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</si>
  <si>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</si>
  <si>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</si>
  <si>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</si>
  <si>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</si>
  <si>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</si>
  <si>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</si>
  <si>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</si>
  <si>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</si>
  <si>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</si>
  <si>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</si>
  <si>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</si>
  <si>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</si>
  <si>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</si>
  <si>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</si>
  <si>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</si>
  <si>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</si>
  <si>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</si>
  <si>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</si>
  <si>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</si>
  <si>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</si>
  <si>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</si>
  <si>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</si>
  <si>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</si>
  <si>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</si>
  <si>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</si>
  <si>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</si>
  <si>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</si>
  <si>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</si>
  <si>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</si>
  <si>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</si>
  <si>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</si>
  <si>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</si>
  <si>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</si>
  <si>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</si>
  <si>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</si>
  <si>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</si>
  <si>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</si>
  <si>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</si>
  <si>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</si>
  <si>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</si>
  <si>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</si>
  <si>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</si>
  <si>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</si>
  <si>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</si>
  <si>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</si>
  <si>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</si>
  <si>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</si>
  <si>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</si>
  <si>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</si>
  <si>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</si>
  <si>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</si>
  <si>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</si>
  <si>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</si>
  <si>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</si>
  <si>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</si>
  <si>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</si>
  <si>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</si>
  <si>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</si>
  <si>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</si>
  <si>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</si>
  <si>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</si>
  <si>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</si>
  <si>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</si>
  <si>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</si>
  <si>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</si>
  <si>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</si>
  <si>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</si>
  <si>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</si>
  <si>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</si>
  <si>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</si>
  <si>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</si>
  <si>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</si>
  <si>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</si>
  <si>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</si>
  <si>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</si>
  <si>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</si>
  <si>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</si>
  <si>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</si>
  <si>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</si>
  <si>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</si>
  <si>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</si>
  <si>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</si>
  <si>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</si>
  <si>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</si>
  <si>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</si>
  <si>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</si>
  <si>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</si>
  <si>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</si>
  <si>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</si>
  <si>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</si>
  <si>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</si>
  <si>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</si>
  <si>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</si>
  <si>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</si>
  <si>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</si>
  <si>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</si>
  <si>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</si>
  <si>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</si>
  <si>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</si>
  <si>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</si>
  <si>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</si>
  <si>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</si>
  <si>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</si>
  <si>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</si>
  <si>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</si>
  <si>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</si>
  <si>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</si>
  <si>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</si>
  <si>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</si>
  <si>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</si>
  <si>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</si>
  <si>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</si>
  <si>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</si>
  <si>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</si>
  <si>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</si>
  <si>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</si>
  <si>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</si>
  <si>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</si>
  <si>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</si>
  <si>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</si>
  <si>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</si>
  <si>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</si>
  <si>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</si>
  <si>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</si>
  <si>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</si>
  <si>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</si>
  <si>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</si>
  <si>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</si>
  <si>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</si>
  <si>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</si>
  <si>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</si>
  <si>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</si>
  <si>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</si>
  <si>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</si>
  <si>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</si>
  <si>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</si>
  <si>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</si>
  <si>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</si>
  <si>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</si>
  <si>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</si>
  <si>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</si>
  <si>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</si>
  <si>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</si>
  <si>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</si>
  <si>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</si>
  <si>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</si>
  <si>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</si>
  <si>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</si>
  <si>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</si>
  <si>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</si>
  <si>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</si>
  <si>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</si>
  <si>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</si>
  <si>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</si>
  <si>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</si>
  <si>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</si>
  <si>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</si>
  <si>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</si>
  <si>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</si>
  <si>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</si>
  <si>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</si>
  <si>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</si>
  <si>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</si>
  <si>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</si>
  <si>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</si>
  <si>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</si>
  <si>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</si>
  <si>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</si>
  <si>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</si>
  <si>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</si>
  <si>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</si>
  <si>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</si>
  <si>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</si>
  <si>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</si>
  <si>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</si>
  <si>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</si>
  <si>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</si>
  <si>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</si>
  <si>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</si>
  <si>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</si>
  <si>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</si>
  <si>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</si>
  <si>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</si>
  <si>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</si>
  <si>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</si>
  <si>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</si>
  <si>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</si>
  <si>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</si>
  <si>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</si>
  <si>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</si>
  <si>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</si>
  <si>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</si>
  <si>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</si>
  <si>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</si>
  <si>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</si>
  <si>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</si>
  <si>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</si>
  <si>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</si>
  <si>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</si>
  <si>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</si>
  <si>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</si>
  <si>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</si>
  <si>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</si>
  <si>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</si>
  <si>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</si>
  <si>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</si>
  <si>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</si>
  <si>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</si>
  <si>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</si>
  <si>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</si>
  <si>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</si>
  <si>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</si>
  <si>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</si>
  <si>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</si>
  <si>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</si>
  <si>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</si>
  <si>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</si>
  <si>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</si>
  <si>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</si>
  <si>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</si>
  <si>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</si>
  <si>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</si>
  <si>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</si>
  <si>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</si>
  <si>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</si>
  <si>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</si>
  <si>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</si>
  <si>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</si>
  <si>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</si>
  <si>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</si>
  <si>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</si>
  <si>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</si>
  <si>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</si>
  <si>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</si>
  <si>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</si>
  <si>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</si>
  <si>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</si>
  <si>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</si>
  <si>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</si>
  <si>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</si>
  <si>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</si>
  <si>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</si>
  <si>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</si>
  <si>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</si>
  <si>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</si>
  <si>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</si>
  <si>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</si>
  <si>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</si>
  <si>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</si>
  <si>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</si>
  <si>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</si>
  <si>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</si>
  <si>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</si>
  <si>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</si>
  <si>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</si>
  <si>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</si>
  <si>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</si>
  <si>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</si>
  <si>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</si>
  <si>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</si>
  <si>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</si>
  <si>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</si>
  <si>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</si>
  <si>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</si>
  <si>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</si>
  <si>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</si>
  <si>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</si>
  <si>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</si>
  <si>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</si>
  <si>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</si>
  <si>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</si>
  <si>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</si>
  <si>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</si>
  <si>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</si>
  <si>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</si>
  <si>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</si>
  <si>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</si>
  <si>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</si>
  <si>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</si>
  <si>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</si>
  <si>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</si>
  <si>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</si>
  <si>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</si>
  <si>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</si>
  <si>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</si>
  <si>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</si>
  <si>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</si>
  <si>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</si>
  <si>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</si>
  <si>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</si>
  <si>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</si>
  <si>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</si>
  <si>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</si>
  <si>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</si>
  <si>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</si>
  <si>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</si>
  <si>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</si>
  <si>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</si>
  <si>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</si>
  <si>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</si>
  <si>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</si>
  <si>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</si>
  <si>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</si>
  <si>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</si>
  <si>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</si>
  <si>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</si>
  <si>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</si>
  <si>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</si>
  <si>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</si>
  <si>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</si>
  <si>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</si>
  <si>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</si>
  <si>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</si>
  <si>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</si>
  <si>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</si>
  <si>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</si>
  <si>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</si>
  <si>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</si>
  <si>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</si>
  <si>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</si>
  <si>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</si>
  <si>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</si>
  <si>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</si>
  <si>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</si>
  <si>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</si>
  <si>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</si>
  <si>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</si>
  <si>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</si>
  <si>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</si>
  <si>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</si>
  <si>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</si>
  <si>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</si>
  <si>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</si>
  <si>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</si>
  <si>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</si>
  <si>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</si>
  <si>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</si>
  <si>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</si>
  <si>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</si>
  <si>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</si>
  <si>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</si>
  <si>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</si>
  <si>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</si>
  <si>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</si>
  <si>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</si>
  <si>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</si>
  <si>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</si>
  <si>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</si>
  <si>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</si>
  <si>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</si>
  <si>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</si>
  <si>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</si>
  <si>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</si>
  <si>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</si>
  <si>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</si>
  <si>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</si>
  <si>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</si>
  <si>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</si>
  <si>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</si>
  <si>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</si>
  <si>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</si>
  <si>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</si>
  <si>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</si>
  <si>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</si>
  <si>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</si>
  <si>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</si>
  <si>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</si>
  <si>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</si>
  <si>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</si>
  <si>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</si>
  <si>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</si>
  <si>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</si>
  <si>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</si>
  <si>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</si>
  <si>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</si>
  <si>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</si>
  <si>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</si>
  <si>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</si>
  <si>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</si>
  <si>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</si>
  <si>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</si>
  <si>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</si>
  <si>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</si>
  <si>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</si>
  <si>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</si>
  <si>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</si>
  <si>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</si>
  <si>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</si>
  <si>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</si>
  <si>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</si>
  <si>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</si>
  <si>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</si>
  <si>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</si>
  <si>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</si>
  <si>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</si>
  <si>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</si>
  <si>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</si>
  <si>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</si>
  <si>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</si>
  <si>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</si>
  <si>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</si>
  <si>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</si>
  <si>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</si>
  <si>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</si>
  <si>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</si>
  <si>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</si>
  <si>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</si>
  <si>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</si>
  <si>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</si>
  <si>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</si>
  <si>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</si>
  <si>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</si>
  <si>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</si>
  <si>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</si>
  <si>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</si>
  <si>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</si>
  <si>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</si>
  <si>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</si>
  <si>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</si>
  <si>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</si>
  <si>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</si>
  <si>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</si>
  <si>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</si>
  <si>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</si>
  <si>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</si>
  <si>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</si>
  <si>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</si>
  <si>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</si>
  <si>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</si>
  <si>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</si>
  <si>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</si>
  <si>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</si>
  <si>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</si>
  <si>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</si>
  <si>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</si>
  <si>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</si>
  <si>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</si>
  <si>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</si>
  <si>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</si>
  <si>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</si>
  <si>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</si>
  <si>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</si>
  <si>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</si>
  <si>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</si>
  <si>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</si>
  <si>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</si>
  <si>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</si>
  <si>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</si>
  <si>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</si>
  <si>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</si>
  <si>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</si>
  <si>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</si>
  <si>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</si>
  <si>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</si>
  <si>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</si>
  <si>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</si>
  <si>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</si>
  <si>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</si>
  <si>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</si>
  <si>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</si>
  <si>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</si>
  <si>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</si>
  <si>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</si>
  <si>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</si>
  <si>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</si>
  <si>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</si>
  <si>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</si>
  <si>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</si>
  <si>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</si>
  <si>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</si>
  <si>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</si>
  <si>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</si>
  <si>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</si>
  <si>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</si>
  <si>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</si>
  <si>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</si>
  <si>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</si>
  <si>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</si>
  <si>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</si>
  <si>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</si>
  <si>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</si>
  <si>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</si>
  <si>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</si>
  <si>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</si>
  <si>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</si>
  <si>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</si>
  <si>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</si>
  <si>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</si>
  <si>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</si>
  <si>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</si>
  <si>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</si>
  <si>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</si>
  <si>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</si>
  <si>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</si>
  <si>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</si>
  <si>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</si>
  <si>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</si>
  <si>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</si>
  <si>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</si>
  <si>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</si>
  <si>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</si>
  <si>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</si>
  <si>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</si>
  <si>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</si>
  <si>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</si>
  <si>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</si>
  <si>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</si>
  <si>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</si>
  <si>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</si>
  <si>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</si>
  <si>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</si>
  <si>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</si>
  <si>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</si>
  <si>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</si>
  <si>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</si>
  <si>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</si>
  <si>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</si>
  <si>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</si>
  <si>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</si>
  <si>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</si>
  <si>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</si>
  <si>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</si>
  <si>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</si>
  <si>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</si>
  <si>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</si>
  <si>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</si>
  <si>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</si>
  <si>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</si>
  <si>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</si>
  <si>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</si>
  <si>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</si>
  <si>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</si>
  <si>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</si>
  <si>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</si>
  <si>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</si>
  <si>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</si>
  <si>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</si>
  <si>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</si>
  <si>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</si>
  <si>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</si>
  <si>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</si>
  <si>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</si>
  <si>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</si>
  <si>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</si>
  <si>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</si>
  <si>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</si>
  <si>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</si>
  <si>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</si>
  <si>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</si>
  <si>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</si>
  <si>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</si>
  <si>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</si>
  <si>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</si>
  <si>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</si>
  <si>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</si>
  <si>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</si>
  <si>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</si>
  <si>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</si>
  <si>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</si>
  <si>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</si>
  <si>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</si>
  <si>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</si>
  <si>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</si>
  <si>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</si>
  <si>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</si>
  <si>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</si>
  <si>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</si>
  <si>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</si>
  <si>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</si>
  <si>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</si>
  <si>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</si>
  <si>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</si>
  <si>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</si>
  <si>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</si>
  <si>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</si>
  <si>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</si>
  <si>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</si>
  <si>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</si>
  <si>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</si>
  <si>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</si>
  <si>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</si>
  <si>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</si>
  <si>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</si>
  <si>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</si>
  <si>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</si>
  <si>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</si>
  <si>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</si>
  <si>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</si>
  <si>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</si>
  <si>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</si>
  <si>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</si>
  <si>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</si>
  <si>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</si>
  <si>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</si>
  <si>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</si>
  <si>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</si>
  <si>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</si>
  <si>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</si>
  <si>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</si>
  <si>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</si>
  <si>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</si>
  <si>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</si>
  <si>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</si>
  <si>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</si>
  <si>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</si>
  <si>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</si>
  <si>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</si>
  <si>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</si>
  <si>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</si>
  <si>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</si>
  <si>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</si>
  <si>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</si>
  <si>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</si>
  <si>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</si>
  <si>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</si>
  <si>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</si>
  <si>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</si>
  <si>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</si>
  <si>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</si>
  <si>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</si>
  <si>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</si>
  <si>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</si>
  <si>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</si>
  <si>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</si>
  <si>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</si>
  <si>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</si>
  <si>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</si>
  <si>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</si>
  <si>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</si>
  <si>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</si>
  <si>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</si>
  <si>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</si>
  <si>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</si>
  <si>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</si>
  <si>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</si>
  <si>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</si>
  <si>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</si>
  <si>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</si>
  <si>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</si>
  <si>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</si>
  <si>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</si>
  <si>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</si>
  <si>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</si>
  <si>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</si>
  <si>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</si>
  <si>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</si>
  <si>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</si>
  <si>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</si>
  <si>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</si>
  <si>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</si>
  <si>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</si>
  <si>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</si>
  <si>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</si>
  <si>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</si>
  <si>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</si>
  <si>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</si>
  <si>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</si>
  <si>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</si>
  <si>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</si>
  <si>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</si>
  <si>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</si>
  <si>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</si>
  <si>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</si>
  <si>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</si>
  <si>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</si>
  <si>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</si>
  <si>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</si>
  <si>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</si>
  <si>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</si>
  <si>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</si>
  <si>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</si>
  <si>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</si>
  <si>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</si>
  <si>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</si>
  <si>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</si>
  <si>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</si>
  <si>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</si>
  <si>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</si>
  <si>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</si>
  <si>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</si>
  <si>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</si>
  <si>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</si>
  <si>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</si>
  <si>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</si>
  <si>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</si>
  <si>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</si>
  <si>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</si>
  <si>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</si>
  <si>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</si>
  <si>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</si>
  <si>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</si>
  <si>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</si>
  <si>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</si>
  <si>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</si>
  <si>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</si>
  <si>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</si>
  <si>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</si>
  <si>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</si>
  <si>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</si>
  <si>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</si>
  <si>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</si>
  <si>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</si>
  <si>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</si>
  <si>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</si>
  <si>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</si>
  <si>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</si>
  <si>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</si>
  <si>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</si>
  <si>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</si>
  <si>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</si>
  <si>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</si>
  <si>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</si>
  <si>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</si>
  <si>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</si>
  <si>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</si>
  <si>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</si>
  <si>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</si>
  <si>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</si>
  <si>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</si>
  <si>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</si>
  <si>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</si>
  <si>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</si>
  <si>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</si>
  <si>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</si>
  <si>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</si>
  <si>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</si>
  <si>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</si>
  <si>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</si>
  <si>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</si>
  <si>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</si>
  <si>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</si>
  <si>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</si>
  <si>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</si>
  <si>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</si>
  <si>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</si>
  <si>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</si>
  <si>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</si>
  <si>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</si>
  <si>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</si>
  <si>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</si>
  <si>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</si>
  <si>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</si>
  <si>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</si>
  <si>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</si>
  <si>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</si>
  <si>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</si>
  <si>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</si>
  <si>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</si>
  <si>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</si>
  <si>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</si>
  <si>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</si>
  <si>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</si>
  <si>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</si>
  <si>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</si>
  <si>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</si>
  <si>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</si>
  <si>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</si>
  <si>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</si>
  <si>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</si>
  <si>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</si>
  <si>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</si>
  <si>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</si>
  <si>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</si>
  <si>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</si>
  <si>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</si>
  <si>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</si>
  <si>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</si>
  <si>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</si>
  <si>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</si>
  <si>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</si>
  <si>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</si>
  <si>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</si>
  <si>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</si>
  <si>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</si>
  <si>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</si>
  <si>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</si>
  <si>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</si>
  <si>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</si>
  <si>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</si>
  <si>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</si>
  <si>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</si>
  <si>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</si>
  <si>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</si>
  <si>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</si>
  <si>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</si>
  <si>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</si>
  <si>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</si>
  <si>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</si>
  <si>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</si>
  <si>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</si>
  <si>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</si>
  <si>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</si>
  <si>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</si>
  <si>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</si>
  <si>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</si>
  <si>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</si>
  <si>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</si>
  <si>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</si>
  <si>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</si>
  <si>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</si>
  <si>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</si>
  <si>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</si>
  <si>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</si>
  <si>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</si>
  <si>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</si>
  <si>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</si>
  <si>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</si>
  <si>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</si>
  <si>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</si>
  <si>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</si>
  <si>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</si>
  <si>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</si>
  <si>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</si>
  <si>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</si>
  <si>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</si>
  <si>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</si>
  <si>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</si>
  <si>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</si>
  <si>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</si>
  <si>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</si>
  <si>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</si>
  <si>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</si>
  <si>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</si>
  <si>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</si>
  <si>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</si>
  <si>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</si>
  <si>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</si>
  <si>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</si>
  <si>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</si>
  <si>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</si>
  <si>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</si>
  <si>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</si>
  <si>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</si>
  <si>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</si>
  <si>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</si>
  <si>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</si>
  <si>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</si>
  <si>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</si>
  <si>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</si>
  <si>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</si>
  <si>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</si>
  <si>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</si>
  <si>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</si>
  <si>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</si>
  <si>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</si>
  <si>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</si>
  <si>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</si>
  <si>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</si>
  <si>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</si>
  <si>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</si>
  <si>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</si>
  <si>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</si>
  <si>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</si>
  <si>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</si>
  <si>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</si>
  <si>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</si>
  <si>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</si>
  <si>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</si>
  <si>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</si>
  <si>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</si>
  <si>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</si>
  <si>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</si>
  <si>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</si>
  <si>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</si>
  <si>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</si>
  <si>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</si>
  <si>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</si>
  <si>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</si>
  <si>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</si>
  <si>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</si>
  <si>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</si>
  <si>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</si>
  <si>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</si>
  <si>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</si>
  <si>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</si>
  <si>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</si>
  <si>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</si>
  <si>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</si>
  <si>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</si>
  <si>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</si>
  <si>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</si>
  <si>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</si>
  <si>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</si>
  <si>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</si>
  <si>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</si>
  <si>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</si>
  <si>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</si>
  <si>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</si>
  <si>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</si>
  <si>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</si>
  <si>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</si>
  <si>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</si>
  <si>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</si>
  <si>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</si>
  <si>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</si>
  <si>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</si>
  <si>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</si>
  <si>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</si>
  <si>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</si>
  <si>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</si>
  <si>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</si>
  <si>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</si>
  <si>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</si>
  <si>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</si>
  <si>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</si>
  <si>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</si>
  <si>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</si>
  <si>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</si>
  <si>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</si>
  <si>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</si>
  <si>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</si>
  <si>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</si>
  <si>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</si>
  <si>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</si>
  <si>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</si>
  <si>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</si>
  <si>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</si>
  <si>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</si>
  <si>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</si>
  <si>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</si>
  <si>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</si>
  <si>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</si>
  <si>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</si>
  <si>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</si>
  <si>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</si>
  <si>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</si>
  <si>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</si>
  <si>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</si>
  <si>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</si>
  <si>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</si>
  <si>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</si>
  <si>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</si>
  <si>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</si>
  <si>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</si>
  <si>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</si>
  <si>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</si>
  <si>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</si>
  <si>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</si>
  <si>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</si>
  <si>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</si>
  <si>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</si>
  <si>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</si>
  <si>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</si>
  <si>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</si>
  <si>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</si>
  <si>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</si>
  <si>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</si>
  <si>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</si>
  <si>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</si>
  <si>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</si>
  <si>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</si>
  <si>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</si>
  <si>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</si>
  <si>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</si>
  <si>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</si>
  <si>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</si>
  <si>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</si>
  <si>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</si>
  <si>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</si>
  <si>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</si>
  <si>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</si>
  <si>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</si>
  <si>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</si>
  <si>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</si>
  <si>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</si>
  <si>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</si>
  <si>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</si>
  <si>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</si>
  <si>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</si>
  <si>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</si>
  <si>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</si>
  <si>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</si>
  <si>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</si>
  <si>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</si>
  <si>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</si>
  <si>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</si>
  <si>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</si>
  <si>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</si>
  <si>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</si>
  <si>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</si>
  <si>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</si>
  <si>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</si>
  <si>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</si>
  <si>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</si>
  <si>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</si>
  <si>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</si>
  <si>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</si>
  <si>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</si>
  <si>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</si>
  <si>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</si>
  <si>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</si>
  <si>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</si>
  <si>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</si>
  <si>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</si>
  <si>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</si>
  <si>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</si>
  <si>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</si>
  <si>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</si>
  <si>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</si>
  <si>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</si>
  <si>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</si>
  <si>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</si>
  <si>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</si>
  <si>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</si>
  <si>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</si>
  <si>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</si>
  <si>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</si>
  <si>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</si>
  <si>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</si>
  <si>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</si>
  <si>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</si>
  <si>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</si>
  <si>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</si>
  <si>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</si>
  <si>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</si>
  <si>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</si>
  <si>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</si>
  <si>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</si>
  <si>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</si>
  <si>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</si>
  <si>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</si>
  <si>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</si>
  <si>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</si>
  <si>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</si>
  <si>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</si>
  <si>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</si>
  <si>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</si>
  <si>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</si>
  <si>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</si>
  <si>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</si>
  <si>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</si>
  <si>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</si>
  <si>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</si>
  <si>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</si>
  <si>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</si>
  <si>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</si>
  <si>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</si>
  <si>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</si>
  <si>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</si>
  <si>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</si>
  <si>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</si>
  <si>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</si>
  <si>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</si>
  <si>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</si>
  <si>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</si>
  <si>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</si>
  <si>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</si>
  <si>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</si>
  <si>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</si>
  <si>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</si>
  <si>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</si>
  <si>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</si>
  <si>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</si>
  <si>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</si>
  <si>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</si>
  <si>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</si>
  <si>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</si>
  <si>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</si>
  <si>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</si>
  <si>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</si>
  <si>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</si>
  <si>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</si>
  <si>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</si>
  <si>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</si>
  <si>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</si>
  <si>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</si>
  <si>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</si>
  <si>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</si>
  <si>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</si>
  <si>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</si>
  <si>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</si>
  <si>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</si>
  <si>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</si>
  <si>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</si>
  <si>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</si>
  <si>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</si>
  <si>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</si>
  <si>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</si>
  <si>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</si>
  <si>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</si>
  <si>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</si>
  <si>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</si>
  <si>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</si>
  <si>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</si>
  <si>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</si>
  <si>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</si>
  <si>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</si>
  <si>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</si>
  <si>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</si>
  <si>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</si>
  <si>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</si>
  <si>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</si>
  <si>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</si>
  <si>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</si>
  <si>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</si>
  <si>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</si>
  <si>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</si>
  <si>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</si>
  <si>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</si>
  <si>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</si>
  <si>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</si>
  <si>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</si>
  <si>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</si>
  <si>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</si>
  <si>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</si>
  <si>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</si>
  <si>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</si>
  <si>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</si>
  <si>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</si>
  <si>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</si>
  <si>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</si>
  <si>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</si>
  <si>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</si>
  <si>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</si>
  <si>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</si>
  <si>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</si>
  <si>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</si>
  <si>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</si>
  <si>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</si>
  <si>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</si>
  <si>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</si>
  <si>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</si>
  <si>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</si>
  <si>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</si>
  <si>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</si>
  <si>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</si>
  <si>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</si>
  <si>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</si>
  <si>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</si>
  <si>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</si>
  <si>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</si>
  <si>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</si>
  <si>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</si>
  <si>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</si>
  <si>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</si>
  <si>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</si>
  <si>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</si>
  <si>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</si>
  <si>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</si>
  <si>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</si>
  <si>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</si>
  <si>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</si>
  <si>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</si>
  <si>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</si>
  <si>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</si>
  <si>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</si>
  <si>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</si>
  <si>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</si>
  <si>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</si>
  <si>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</si>
  <si>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</si>
  <si>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</si>
  <si>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</si>
  <si>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</si>
  <si>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</si>
  <si>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</si>
  <si>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</si>
  <si>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</si>
  <si>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</si>
  <si>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</si>
  <si>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</si>
  <si>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</si>
  <si>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</si>
  <si>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</si>
  <si>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</si>
  <si>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</si>
  <si>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</si>
  <si>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</si>
  <si>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</si>
  <si>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</si>
  <si>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</si>
  <si>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</si>
  <si>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</si>
  <si>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</si>
  <si>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</si>
  <si>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</si>
  <si>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</si>
  <si>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</si>
  <si>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</si>
  <si>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</si>
  <si>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</si>
  <si>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</si>
  <si>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</si>
  <si>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</si>
  <si>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</si>
  <si>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</si>
  <si>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</si>
  <si>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</si>
  <si>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</si>
  <si>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</si>
  <si>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</si>
  <si>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</si>
  <si>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</si>
  <si>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</si>
  <si>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</si>
  <si>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</si>
  <si>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</si>
  <si>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</si>
  <si>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</si>
  <si>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</si>
  <si>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</si>
  <si>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</si>
  <si>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</si>
  <si>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</si>
  <si>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</si>
  <si>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</si>
  <si>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</si>
  <si>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</si>
  <si>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</si>
  <si>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</si>
  <si>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</si>
  <si>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</si>
  <si>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</si>
  <si>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</si>
  <si>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</si>
  <si>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</si>
  <si>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</si>
  <si>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</si>
  <si>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</si>
  <si>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</si>
  <si>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</si>
  <si>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</si>
  <si>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</si>
  <si>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</si>
  <si>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</si>
  <si>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</si>
  <si>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</si>
  <si>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</si>
  <si>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</si>
  <si>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</si>
  <si>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</si>
  <si>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</si>
  <si>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</si>
  <si>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</si>
  <si>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</si>
  <si>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</si>
  <si>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</si>
  <si>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</si>
  <si>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</si>
  <si>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</si>
  <si>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</si>
  <si>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</si>
  <si>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</si>
  <si>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</si>
  <si>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</si>
  <si>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</si>
  <si>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</si>
  <si>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</si>
  <si>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</si>
  <si>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</si>
  <si>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</si>
  <si>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</si>
  <si>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</si>
  <si>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</si>
  <si>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</si>
  <si>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</si>
  <si>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</si>
  <si>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</si>
  <si>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</si>
  <si>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</si>
  <si>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</si>
  <si>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</si>
  <si>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</si>
  <si>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</si>
  <si>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</si>
  <si>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</si>
  <si>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</si>
  <si>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</si>
  <si>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</si>
  <si>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</si>
  <si>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</si>
  <si>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</si>
  <si>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</si>
  <si>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</si>
  <si>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</si>
  <si>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</si>
  <si>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</si>
  <si>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</si>
  <si>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</si>
  <si>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</si>
  <si>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</si>
  <si>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</si>
  <si>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</si>
  <si>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</si>
  <si>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</si>
  <si>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</si>
  <si>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</si>
  <si>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</si>
  <si>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</si>
  <si>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</si>
  <si>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</si>
  <si>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</si>
  <si>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</si>
  <si>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</si>
  <si>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</si>
  <si>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</si>
  <si>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</si>
  <si>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</si>
  <si>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</si>
  <si>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</si>
  <si>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</si>
  <si>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</si>
  <si>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</si>
  <si>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</si>
  <si>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</si>
  <si>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</si>
  <si>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</si>
  <si>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</si>
  <si>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</si>
  <si>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</si>
  <si>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</si>
  <si>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</si>
  <si>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</si>
  <si>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</si>
  <si>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</si>
  <si>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</si>
  <si>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</si>
  <si>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</si>
  <si>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</si>
  <si>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</si>
  <si>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</si>
  <si>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</si>
  <si>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</si>
  <si>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</si>
  <si>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</si>
  <si>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</si>
  <si>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</si>
  <si>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</si>
  <si>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</si>
  <si>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</si>
  <si>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</si>
  <si>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</si>
  <si>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</si>
  <si>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</si>
  <si>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</si>
  <si>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</si>
  <si>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</si>
  <si>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</si>
  <si>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</si>
  <si>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</si>
  <si>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</si>
  <si>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</si>
  <si>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</si>
  <si>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</si>
  <si>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</si>
  <si>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</si>
  <si>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</si>
  <si>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</si>
  <si>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</si>
  <si>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</si>
  <si>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</si>
  <si>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</si>
  <si>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</si>
  <si>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</si>
  <si>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</si>
  <si>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</si>
  <si>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</si>
  <si>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</si>
  <si>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</si>
  <si>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</si>
  <si>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</si>
  <si>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</si>
  <si>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</si>
  <si>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</si>
  <si>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</si>
  <si>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</si>
  <si>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</si>
  <si>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</si>
  <si>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</si>
  <si>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</si>
  <si>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</si>
  <si>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</si>
  <si>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</si>
  <si>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</si>
  <si>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</si>
  <si>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</si>
  <si>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</si>
  <si>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</si>
  <si>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</si>
  <si>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</si>
  <si>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</si>
  <si>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</si>
  <si>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</si>
  <si>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</si>
  <si>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</si>
  <si>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</si>
  <si>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</si>
  <si>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</si>
  <si>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</si>
  <si>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</si>
  <si>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</si>
  <si>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</si>
  <si>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</si>
  <si>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</si>
  <si>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</si>
  <si>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</si>
  <si>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</si>
  <si>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</si>
  <si>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</si>
  <si>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</si>
  <si>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</si>
  <si>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</si>
  <si>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</si>
  <si>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</si>
  <si>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</si>
  <si>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</si>
  <si>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</si>
  <si>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</si>
  <si>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</si>
  <si>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</si>
  <si>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</si>
  <si>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</si>
  <si>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</si>
  <si>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</si>
  <si>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</si>
  <si>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</si>
  <si>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</si>
  <si>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</si>
  <si>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</si>
  <si>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</si>
  <si>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</si>
  <si>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</si>
  <si>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</si>
  <si>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</si>
  <si>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</si>
  <si>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</si>
  <si>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</si>
  <si>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</si>
  <si>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</si>
  <si>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</si>
  <si>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</si>
  <si>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</si>
  <si>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</si>
  <si>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</si>
  <si>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</si>
  <si>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</si>
  <si>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</si>
  <si>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</si>
  <si>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</si>
  <si>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</si>
  <si>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</si>
  <si>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</si>
  <si>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</si>
  <si>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</si>
  <si>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</si>
  <si>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</si>
  <si>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</si>
  <si>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</si>
  <si>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</si>
  <si>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</si>
  <si>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</si>
  <si>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</si>
  <si>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</si>
  <si>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</si>
  <si>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</si>
  <si>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</si>
  <si>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</si>
  <si>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</si>
  <si>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</si>
  <si>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</si>
  <si>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</si>
  <si>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</si>
  <si>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</si>
  <si>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</si>
  <si>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</si>
  <si>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</si>
  <si>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</si>
  <si>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</si>
  <si>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</si>
  <si>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</si>
  <si>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</si>
  <si>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</si>
  <si>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</si>
  <si>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</si>
  <si>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</si>
  <si>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</si>
  <si>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</si>
  <si>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</si>
  <si>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</si>
  <si>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</si>
  <si>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</si>
  <si>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</si>
  <si>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</si>
  <si>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</si>
  <si>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</si>
  <si>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</si>
  <si>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</si>
  <si>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</si>
  <si>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</si>
  <si>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</si>
  <si>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</si>
  <si>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</si>
  <si>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</si>
  <si>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</si>
  <si>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</si>
  <si>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</si>
  <si>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</si>
  <si>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</si>
  <si>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</si>
  <si>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</si>
  <si>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</si>
  <si>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</si>
  <si>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</si>
  <si>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</si>
  <si>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</si>
  <si>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</si>
  <si>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</si>
  <si>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</si>
  <si>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</si>
  <si>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</si>
  <si>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</si>
  <si>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</si>
  <si>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</si>
  <si>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</si>
  <si>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</si>
  <si>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</si>
  <si>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</si>
  <si>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</si>
  <si>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</si>
  <si>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</si>
  <si>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</si>
  <si>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</si>
  <si>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</si>
  <si>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</si>
  <si>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</si>
  <si>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</si>
  <si>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</si>
  <si>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</si>
  <si>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</si>
  <si>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</si>
  <si>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</si>
  <si>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</si>
  <si>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</si>
  <si>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</si>
  <si>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</si>
  <si>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</si>
  <si>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</si>
  <si>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</si>
  <si>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</si>
  <si>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</si>
  <si>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</si>
  <si>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</si>
  <si>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</si>
  <si>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</si>
  <si>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</si>
  <si>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</si>
  <si>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</si>
  <si>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</si>
  <si>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</si>
  <si>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</si>
  <si>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</si>
  <si>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</si>
  <si>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</si>
  <si>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</si>
  <si>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</si>
  <si>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</si>
  <si>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</si>
  <si>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</si>
  <si>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</si>
  <si>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</si>
  <si>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</si>
  <si>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</si>
  <si>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</si>
  <si>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</si>
  <si>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</si>
  <si>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</si>
  <si>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</si>
  <si>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</si>
  <si>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</si>
  <si>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</si>
  <si>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</si>
  <si>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</si>
  <si>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</si>
  <si>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</si>
  <si>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</si>
  <si>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</si>
  <si>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</si>
  <si>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</si>
  <si>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</si>
  <si>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</si>
  <si>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</si>
  <si>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</si>
  <si>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</si>
  <si>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</si>
  <si>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</si>
  <si>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</si>
  <si>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</si>
  <si>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</si>
  <si>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</si>
  <si>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</si>
  <si>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</si>
  <si>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</si>
  <si>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</si>
  <si>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</si>
  <si>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</si>
  <si>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</si>
  <si>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</si>
  <si>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</si>
  <si>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</si>
  <si>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</si>
  <si>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</si>
  <si>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</si>
  <si>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</si>
  <si>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</si>
  <si>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</si>
  <si>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</si>
  <si>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</si>
  <si>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</si>
  <si>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</si>
  <si>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</si>
  <si>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</si>
  <si>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</si>
  <si>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</si>
  <si>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</si>
  <si>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</si>
  <si>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</si>
  <si>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</si>
  <si>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</si>
  <si>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</si>
  <si>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</si>
  <si>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</si>
  <si>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</si>
  <si>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</si>
  <si>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</si>
  <si>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</si>
  <si>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</si>
  <si>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</si>
  <si>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</si>
  <si>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</si>
  <si>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</si>
  <si>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</si>
  <si>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</si>
  <si>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</si>
  <si>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</si>
  <si>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</si>
  <si>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</si>
  <si>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</si>
  <si>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</si>
  <si>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</si>
  <si>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</si>
  <si>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</si>
  <si>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</si>
  <si>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</si>
  <si>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</si>
  <si>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</si>
  <si>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</si>
  <si>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</si>
  <si>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</si>
  <si>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</si>
  <si>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</si>
  <si>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</si>
  <si>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</si>
  <si>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</si>
  <si>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</si>
  <si>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</si>
  <si>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</si>
  <si>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</si>
  <si>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</si>
  <si>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</si>
  <si>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</si>
  <si>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</si>
  <si>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</si>
  <si>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</si>
  <si>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</si>
  <si>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</si>
  <si>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</si>
  <si>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</si>
  <si>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</si>
  <si>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</si>
  <si>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</si>
  <si>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</si>
  <si>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</si>
  <si>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</si>
  <si>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</si>
  <si>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</si>
  <si>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</si>
  <si>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</si>
  <si>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</si>
  <si>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</si>
  <si>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</si>
  <si>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</si>
  <si>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</si>
  <si>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</si>
  <si>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</si>
  <si>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</si>
  <si>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</si>
  <si>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</si>
  <si>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</si>
  <si>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</si>
  <si>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</si>
  <si>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</si>
  <si>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</si>
  <si>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</si>
  <si>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</si>
  <si>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</si>
  <si>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</si>
  <si>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</si>
  <si>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</si>
  <si>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</si>
  <si>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</si>
  <si>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</si>
  <si>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</si>
  <si>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</si>
  <si>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</si>
  <si>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</si>
  <si>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</si>
  <si>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</si>
  <si>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</si>
  <si>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</si>
  <si>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</si>
  <si>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</si>
  <si>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</si>
  <si>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</si>
  <si>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</si>
  <si>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</si>
  <si>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</si>
  <si>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</si>
  <si>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</si>
  <si>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</si>
  <si>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</si>
  <si>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</si>
  <si>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</si>
  <si>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</si>
  <si>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</si>
  <si>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</si>
  <si>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</si>
  <si>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</si>
  <si>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</si>
  <si>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</si>
  <si>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</si>
  <si>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</si>
  <si>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</si>
  <si>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</si>
  <si>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</si>
  <si>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</si>
  <si>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</si>
  <si>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</si>
  <si>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</si>
  <si>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</si>
  <si>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</si>
  <si>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</si>
  <si>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</si>
  <si>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</si>
  <si>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</si>
  <si>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</si>
  <si>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</si>
  <si>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</si>
  <si>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</si>
  <si>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</si>
  <si>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</si>
  <si>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</si>
  <si>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</si>
  <si>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</si>
  <si>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</si>
  <si>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</si>
  <si>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</si>
  <si>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</si>
  <si>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</si>
  <si>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</si>
  <si>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</si>
  <si>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</si>
  <si>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</si>
  <si>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</si>
  <si>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</si>
  <si>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</si>
  <si>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</si>
  <si>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</si>
  <si>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</si>
  <si>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</si>
  <si>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</si>
  <si>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</si>
  <si>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</si>
  <si>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</si>
  <si>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</si>
  <si>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</si>
  <si>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</si>
  <si>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</si>
  <si>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</si>
  <si>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</si>
  <si>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</si>
  <si>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</si>
  <si>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</si>
  <si>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</si>
  <si>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</si>
  <si>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</si>
  <si>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</si>
  <si>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</si>
  <si>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</si>
  <si>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</si>
  <si>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</si>
  <si>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</si>
  <si>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</si>
  <si>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</si>
  <si>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</si>
  <si>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</si>
  <si>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</si>
  <si>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</si>
  <si>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</si>
  <si>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</si>
  <si>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</si>
  <si>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</si>
  <si>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</si>
  <si>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</si>
  <si>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</si>
  <si>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</si>
  <si>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</si>
  <si>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</si>
  <si>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</si>
  <si>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</si>
  <si>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</si>
  <si>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</si>
  <si>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</si>
  <si>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</si>
  <si>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</si>
  <si>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</si>
  <si>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</si>
  <si>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</si>
  <si>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</si>
  <si>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</si>
  <si>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</si>
  <si>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</si>
  <si>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</si>
  <si>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</si>
  <si>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</si>
  <si>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</si>
  <si>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</si>
  <si>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</si>
  <si>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</si>
  <si>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</si>
  <si>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</si>
  <si>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</si>
  <si>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</si>
  <si>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</si>
  <si>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</si>
  <si>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</si>
  <si>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</si>
  <si>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</si>
  <si>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</si>
  <si>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</si>
  <si>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</si>
  <si>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</si>
  <si>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</si>
  <si>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</si>
  <si>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</si>
  <si>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</si>
  <si>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</si>
  <si>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</si>
  <si>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</si>
  <si>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</si>
  <si>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</si>
  <si>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</si>
  <si>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</si>
  <si>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</si>
  <si>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</si>
  <si>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</si>
  <si>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</si>
  <si>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</si>
  <si>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</si>
  <si>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</si>
  <si>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</si>
  <si>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</si>
  <si>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</si>
  <si>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</si>
  <si>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</si>
  <si>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</si>
  <si>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</si>
  <si>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</si>
  <si>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</si>
  <si>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</si>
  <si>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</si>
  <si>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</si>
  <si>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</si>
  <si>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</si>
  <si>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</si>
  <si>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</si>
  <si>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</si>
  <si>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</si>
  <si>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</si>
  <si>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</si>
  <si>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</si>
  <si>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</si>
  <si>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</si>
  <si>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</si>
  <si>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</si>
  <si>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</si>
  <si>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</si>
  <si>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</si>
  <si>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</si>
  <si>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</si>
  <si>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</si>
  <si>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</si>
  <si>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</si>
  <si>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</si>
  <si>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</si>
  <si>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</si>
  <si>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</si>
  <si>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</si>
  <si>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</si>
  <si>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</si>
  <si>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</si>
  <si>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</si>
  <si>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</si>
  <si>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</si>
  <si>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</si>
  <si>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</si>
  <si>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</si>
  <si>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</si>
  <si>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</si>
  <si>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</si>
  <si>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</si>
  <si>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</si>
  <si>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</si>
  <si>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</si>
  <si>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</si>
  <si>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</si>
  <si>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</si>
  <si>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</si>
  <si>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</si>
  <si>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</si>
  <si>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</si>
  <si>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</si>
  <si>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</si>
  <si>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</si>
  <si>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</si>
  <si>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</si>
  <si>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</si>
  <si>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</si>
  <si>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</si>
  <si>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</si>
  <si>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</si>
  <si>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</si>
  <si>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</si>
  <si>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</si>
  <si>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</si>
  <si>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</si>
  <si>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</si>
  <si>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</si>
  <si>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</si>
  <si>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</si>
  <si>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</si>
  <si>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</si>
  <si>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</si>
  <si>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</si>
  <si>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</si>
  <si>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</si>
  <si>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</si>
  <si>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</si>
  <si>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</si>
  <si>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</si>
  <si>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</si>
  <si>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</si>
  <si>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</si>
  <si>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</si>
  <si>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</si>
  <si>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</si>
  <si>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</si>
  <si>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</si>
  <si>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</si>
  <si>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</si>
  <si>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</si>
  <si>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</si>
  <si>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</si>
  <si>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</si>
  <si>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</si>
  <si>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</si>
  <si>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</si>
  <si>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</si>
  <si>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</si>
  <si>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</si>
  <si>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</si>
  <si>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</si>
  <si>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</si>
  <si>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</si>
  <si>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</si>
  <si>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</si>
  <si>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</si>
  <si>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</si>
  <si>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</si>
  <si>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</si>
  <si>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</si>
  <si>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</si>
  <si>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</si>
  <si>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</si>
  <si>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</si>
  <si>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</si>
  <si>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</si>
  <si>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</si>
  <si>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</si>
  <si>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</si>
  <si>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</si>
  <si>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</si>
  <si>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</si>
  <si>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</si>
  <si>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</si>
  <si>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</si>
  <si>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</si>
  <si>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</si>
  <si>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</si>
  <si>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</si>
  <si>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</si>
  <si>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</si>
  <si>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</si>
  <si>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</si>
  <si>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</si>
  <si>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</si>
  <si>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</si>
  <si>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</si>
  <si>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</si>
  <si>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</si>
  <si>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</si>
  <si>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</si>
  <si>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</si>
  <si>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</si>
  <si>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</si>
  <si>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</si>
  <si>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</si>
  <si>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</si>
  <si>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</si>
  <si>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</si>
  <si>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</si>
  <si>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</si>
  <si>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</si>
  <si>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</si>
  <si>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</si>
  <si>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</si>
  <si>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</si>
  <si>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</si>
  <si>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</si>
  <si>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</si>
  <si>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</si>
  <si>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</si>
  <si>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</si>
  <si>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</si>
  <si>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</si>
  <si>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</si>
  <si>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</si>
  <si>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</si>
  <si>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</si>
  <si>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</si>
  <si>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</si>
  <si>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</si>
  <si>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</si>
  <si>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</si>
  <si>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</si>
  <si>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</si>
  <si>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</si>
  <si>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</si>
  <si>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</si>
  <si>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</si>
  <si>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</si>
  <si>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</si>
  <si>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</si>
  <si>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</si>
  <si>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</si>
  <si>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</si>
  <si>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</si>
  <si>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</si>
  <si>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</si>
  <si>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</si>
  <si>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</si>
  <si>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</si>
  <si>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</si>
  <si>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</si>
  <si>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</si>
  <si>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</si>
  <si>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</si>
  <si>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</si>
  <si>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</si>
  <si>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</si>
  <si>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</si>
  <si>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</si>
  <si>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</si>
  <si>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</si>
  <si>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</si>
  <si>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</si>
  <si>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</si>
  <si>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</si>
  <si>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</si>
  <si>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</si>
  <si>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</si>
  <si>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</si>
  <si>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</si>
  <si>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</si>
  <si>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</si>
  <si>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</si>
  <si>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</si>
  <si>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</si>
  <si>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</si>
  <si>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</si>
  <si>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</si>
  <si>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</si>
  <si>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</si>
  <si>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</si>
  <si>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</si>
  <si>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</si>
  <si>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</si>
  <si>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</si>
  <si>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</si>
  <si>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</si>
  <si>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</si>
  <si>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</si>
  <si>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</si>
  <si>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</si>
  <si>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</si>
  <si>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</si>
  <si>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</si>
  <si>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</si>
  <si>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</si>
  <si>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</si>
  <si>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</si>
  <si>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</si>
  <si>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</si>
  <si>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</si>
  <si>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</si>
  <si>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</si>
  <si>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</si>
  <si>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</si>
  <si>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</si>
  <si>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</si>
  <si>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</si>
  <si>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</si>
  <si>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</si>
  <si>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</si>
  <si>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</si>
  <si>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</si>
  <si>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</si>
  <si>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</si>
  <si>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</si>
  <si>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</si>
  <si>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</si>
  <si>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</si>
  <si>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</si>
  <si>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</si>
  <si>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</si>
  <si>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</si>
  <si>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</si>
  <si>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</si>
  <si>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</si>
  <si>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</si>
  <si>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</si>
  <si>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</si>
  <si>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</si>
  <si>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</si>
  <si>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</si>
  <si>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</si>
  <si>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</si>
  <si>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</si>
  <si>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</si>
  <si>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</si>
  <si>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</si>
  <si>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</si>
  <si>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</si>
  <si>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</si>
  <si>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</si>
  <si>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</si>
  <si>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</si>
  <si>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</si>
  <si>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</si>
  <si>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</si>
  <si>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</si>
  <si>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</si>
  <si>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</si>
  <si>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</si>
  <si>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</si>
  <si>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</si>
  <si>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</si>
  <si>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</si>
  <si>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</si>
  <si>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</si>
  <si>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</si>
  <si>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</si>
  <si>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</si>
  <si>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</si>
  <si>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</si>
  <si>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</si>
  <si>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</si>
  <si>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</si>
  <si>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</si>
  <si>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</si>
  <si>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</si>
  <si>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</si>
  <si>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</si>
  <si>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</si>
  <si>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</si>
  <si>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</si>
  <si>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</si>
  <si>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</si>
  <si>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</si>
  <si>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</si>
  <si>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</si>
  <si>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</si>
  <si>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</si>
  <si>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</si>
  <si>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</si>
  <si>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</si>
  <si>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</si>
  <si>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</si>
  <si>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</si>
  <si>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</si>
  <si>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</si>
  <si>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</si>
  <si>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</si>
  <si>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</si>
  <si>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</si>
  <si>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</si>
  <si>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</si>
  <si>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</si>
  <si>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</si>
  <si>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</si>
  <si>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</si>
  <si>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</si>
  <si>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</si>
  <si>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</si>
  <si>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</si>
  <si>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</si>
  <si>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</si>
  <si>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</si>
  <si>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</si>
  <si>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</si>
  <si>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</si>
  <si>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</si>
  <si>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</si>
  <si>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</si>
  <si>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</si>
  <si>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</si>
  <si>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</si>
  <si>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</si>
  <si>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</si>
  <si>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</si>
  <si>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</si>
  <si>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</si>
  <si>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</si>
  <si>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</si>
  <si>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</si>
  <si>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</si>
  <si>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</si>
  <si>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</si>
  <si>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</si>
  <si>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</si>
  <si>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</si>
  <si>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</si>
  <si>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</si>
  <si>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</si>
  <si>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</si>
  <si>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</si>
  <si>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</si>
  <si>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</si>
  <si>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</si>
  <si>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</si>
  <si>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</si>
  <si>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</si>
  <si>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</si>
  <si>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</si>
  <si>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</si>
  <si>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</si>
  <si>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</si>
  <si>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</si>
  <si>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</si>
  <si>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</si>
  <si>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</si>
  <si>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</si>
  <si>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</si>
  <si>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</si>
  <si>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</si>
  <si>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</si>
  <si>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</si>
  <si>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</si>
  <si>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</si>
  <si>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</si>
  <si>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</si>
  <si>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</si>
  <si>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</si>
  <si>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</si>
  <si>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</si>
  <si>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</si>
  <si>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</si>
  <si>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</si>
  <si>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</si>
  <si>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</si>
  <si>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</si>
  <si>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</si>
  <si>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</si>
  <si>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</si>
  <si>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</si>
  <si>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</si>
  <si>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</si>
  <si>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</si>
  <si>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</si>
  <si>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</si>
  <si>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</si>
  <si>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</si>
  <si>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</si>
  <si>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</si>
  <si>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</si>
  <si>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</si>
  <si>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</si>
  <si>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</si>
  <si>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</si>
  <si>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</si>
  <si>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</si>
  <si>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</si>
  <si>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</si>
  <si>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</si>
  <si>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</si>
  <si>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</si>
  <si>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</si>
  <si>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</si>
  <si>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</si>
  <si>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</si>
  <si>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</si>
  <si>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</si>
  <si>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</si>
  <si>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</si>
  <si>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</si>
  <si>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</si>
  <si>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</si>
  <si>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</si>
  <si>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</si>
  <si>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</si>
  <si>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</si>
  <si>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</si>
  <si>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</si>
  <si>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</si>
  <si>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</si>
  <si>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</si>
  <si>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</si>
  <si>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</si>
  <si>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</si>
  <si>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</si>
  <si>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</si>
  <si>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</si>
  <si>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</si>
  <si>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</si>
  <si>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</si>
  <si>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</si>
  <si>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</si>
  <si>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</si>
  <si>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</si>
  <si>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</si>
  <si>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</si>
  <si>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</si>
  <si>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</si>
  <si>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</si>
  <si>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</si>
  <si>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</si>
  <si>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</si>
  <si>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</si>
  <si>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</si>
  <si>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</si>
  <si>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</si>
  <si>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</si>
  <si>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</si>
  <si>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</si>
  <si>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</si>
  <si>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</si>
  <si>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</si>
  <si>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</si>
  <si>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</si>
  <si>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</si>
  <si>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</si>
  <si>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</si>
  <si>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</si>
  <si>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</si>
  <si>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</si>
  <si>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</si>
  <si>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</si>
  <si>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</si>
  <si>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</si>
  <si>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</si>
  <si>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</si>
  <si>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</si>
  <si>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</si>
  <si>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</si>
  <si>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</si>
  <si>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</si>
  <si>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</si>
  <si>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</si>
  <si>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</si>
  <si>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</si>
  <si>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</si>
  <si>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</si>
  <si>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</si>
  <si>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</si>
  <si>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</si>
  <si>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</si>
  <si>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</si>
  <si>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</si>
  <si>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</si>
  <si>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</si>
  <si>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</si>
  <si>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</si>
  <si>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</si>
  <si>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</si>
  <si>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</si>
  <si>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</si>
  <si>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</si>
  <si>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</si>
  <si>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</si>
  <si>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</si>
  <si>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</si>
  <si>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</si>
  <si>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</si>
  <si>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</si>
  <si>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</si>
  <si>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</si>
  <si>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</si>
  <si>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</si>
  <si>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</si>
  <si>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</si>
  <si>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</si>
  <si>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</si>
  <si>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</si>
  <si>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</si>
  <si>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</si>
  <si>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</si>
  <si>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</si>
  <si>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</si>
  <si>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</si>
  <si>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</si>
  <si>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</si>
  <si>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</si>
  <si>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</si>
  <si>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</si>
  <si>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</si>
  <si>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</si>
  <si>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</si>
  <si>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</si>
  <si>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</si>
  <si>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</si>
  <si>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</si>
  <si>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</si>
  <si>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</si>
  <si>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</si>
  <si>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</si>
  <si>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</si>
  <si>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</si>
  <si>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</si>
  <si>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</si>
  <si>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</si>
  <si>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</si>
  <si>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</si>
  <si>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</si>
  <si>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</si>
  <si>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</si>
  <si>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</si>
  <si>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</si>
  <si>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</si>
  <si>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</si>
  <si>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</si>
  <si>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</si>
  <si>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</si>
  <si>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</si>
  <si>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</si>
  <si>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</si>
  <si>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</si>
  <si>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</si>
  <si>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</si>
  <si>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</si>
  <si>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</si>
  <si>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</si>
  <si>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</si>
  <si>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</si>
  <si>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</si>
  <si>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</si>
  <si>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</si>
  <si>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</si>
  <si>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</si>
  <si>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</si>
  <si>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</si>
  <si>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</si>
  <si>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</si>
  <si>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</si>
  <si>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</si>
  <si>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</si>
  <si>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</si>
  <si>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</si>
  <si>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</si>
  <si>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</si>
  <si>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</si>
  <si>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</si>
  <si>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</si>
  <si>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</si>
  <si>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</si>
  <si>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</si>
  <si>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</si>
  <si>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</si>
  <si>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</si>
  <si>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</si>
  <si>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</si>
  <si>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</si>
  <si>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</si>
  <si>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</si>
  <si>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</si>
  <si>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</si>
  <si>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</si>
  <si>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</si>
  <si>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</si>
  <si>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</si>
  <si>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</si>
  <si>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</si>
  <si>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</si>
  <si>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</si>
  <si>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</si>
  <si>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</si>
  <si>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</si>
  <si>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</si>
  <si>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</si>
  <si>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</si>
  <si>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</si>
  <si>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</si>
  <si>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</si>
  <si>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</si>
  <si>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</si>
  <si>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</si>
  <si>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</si>
  <si>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</si>
  <si>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</si>
  <si>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</si>
  <si>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</si>
  <si>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</si>
  <si>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</si>
  <si>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</si>
  <si>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</si>
  <si>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</si>
  <si>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</si>
  <si>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</si>
  <si>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</si>
  <si>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</si>
  <si>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</si>
  <si>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</si>
  <si>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</si>
  <si>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</si>
  <si>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</si>
  <si>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</si>
  <si>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</si>
  <si>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</si>
  <si>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</si>
  <si>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</si>
  <si>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</si>
  <si>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</si>
  <si>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</si>
  <si>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</si>
  <si>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</si>
  <si>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</si>
  <si>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</si>
  <si>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</si>
  <si>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</si>
  <si>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</si>
  <si>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</si>
  <si>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</si>
  <si>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</si>
  <si>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</si>
  <si>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</si>
  <si>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</si>
  <si>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</si>
  <si>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</si>
  <si>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</si>
  <si>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</si>
  <si>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</si>
  <si>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</si>
  <si>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</si>
  <si>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</si>
  <si>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</si>
  <si>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</si>
  <si>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</si>
  <si>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</si>
  <si>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</si>
  <si>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</si>
  <si>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</si>
  <si>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</si>
  <si>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</si>
  <si>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</si>
  <si>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</si>
  <si>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</si>
  <si>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</si>
  <si>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</si>
  <si>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</si>
  <si>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</si>
  <si>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</si>
  <si>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</si>
  <si>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</si>
  <si>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</si>
  <si>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</si>
  <si>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</si>
  <si>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</si>
  <si>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</si>
  <si>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</si>
  <si>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</si>
  <si>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</si>
  <si>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</si>
  <si>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</si>
  <si>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</si>
  <si>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</si>
  <si>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</si>
  <si>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</si>
  <si>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</si>
  <si>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</si>
  <si>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</si>
  <si>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</si>
  <si>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</si>
  <si>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</si>
  <si>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</si>
  <si>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</si>
  <si>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</si>
  <si>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</si>
  <si>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</si>
  <si>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</si>
  <si>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</si>
  <si>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</si>
  <si>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</si>
  <si>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</si>
  <si>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</si>
  <si>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</si>
  <si>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</si>
  <si>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</si>
  <si>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</si>
  <si>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</si>
  <si>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</si>
  <si>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</si>
  <si>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</si>
  <si>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</si>
  <si>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</si>
  <si>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</si>
  <si>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</si>
  <si>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</si>
  <si>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</si>
  <si>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</si>
  <si>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</si>
  <si>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</si>
  <si>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</si>
  <si>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</si>
  <si>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</si>
  <si>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</si>
  <si>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</si>
  <si>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</si>
  <si>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</si>
  <si>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</si>
  <si>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</si>
  <si>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</si>
  <si>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</si>
  <si>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</si>
  <si>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</si>
  <si>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</si>
  <si>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</si>
  <si>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</si>
  <si>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</si>
  <si>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</si>
  <si>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</si>
  <si>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</si>
  <si>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</si>
  <si>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</si>
  <si>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</si>
  <si>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</si>
  <si>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</si>
  <si>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</si>
  <si>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</si>
  <si>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</si>
  <si>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</si>
  <si>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</si>
  <si>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</si>
  <si>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</si>
  <si>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</si>
  <si>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</si>
  <si>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</si>
  <si>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</si>
  <si>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</si>
  <si>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</si>
  <si>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</si>
  <si>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</si>
  <si>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</si>
  <si>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</si>
  <si>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</si>
  <si>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</si>
  <si>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</si>
  <si>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</si>
  <si>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</si>
  <si>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</si>
  <si>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</si>
  <si>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</si>
  <si>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</si>
  <si>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</si>
  <si>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</si>
  <si>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</si>
  <si>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</si>
  <si>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</si>
  <si>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</si>
  <si>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</si>
  <si>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</si>
  <si>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</si>
  <si>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</si>
  <si>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</si>
  <si>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</si>
  <si>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</si>
  <si>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</si>
  <si>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</si>
  <si>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</si>
  <si>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</si>
  <si>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</si>
  <si>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</si>
  <si>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</si>
  <si>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</si>
  <si>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</si>
  <si>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</si>
  <si>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</si>
  <si>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</si>
  <si>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</si>
  <si>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</si>
  <si>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</si>
  <si>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</si>
  <si>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</si>
  <si>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</si>
  <si>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</si>
  <si>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</si>
  <si>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</si>
  <si>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</si>
  <si>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</si>
  <si>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</si>
  <si>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</si>
  <si>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</si>
  <si>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</si>
  <si>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</si>
  <si>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</si>
  <si>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</si>
  <si>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</si>
  <si>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</si>
  <si>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</si>
  <si>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</si>
  <si>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</si>
  <si>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</si>
  <si>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</si>
  <si>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</si>
  <si>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</si>
  <si>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</si>
  <si>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</si>
  <si>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</si>
  <si>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</si>
  <si>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</si>
  <si>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</si>
  <si>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</si>
  <si>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</si>
  <si>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</si>
  <si>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</si>
  <si>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</si>
  <si>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</si>
  <si>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</si>
  <si>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</si>
  <si>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</si>
  <si>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</si>
  <si>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</si>
  <si>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</si>
  <si>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</si>
  <si>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</si>
  <si>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</si>
  <si>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</si>
  <si>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</si>
  <si>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</si>
  <si>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</si>
  <si>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</si>
  <si>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</si>
  <si>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</si>
  <si>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</si>
  <si>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</si>
  <si>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</si>
  <si>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</si>
  <si>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</si>
  <si>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</si>
  <si>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</si>
  <si>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</si>
  <si>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</si>
  <si>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</si>
  <si>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</si>
  <si>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</si>
  <si>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</si>
  <si>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</si>
  <si>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</si>
  <si>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</si>
  <si>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</si>
  <si>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</si>
  <si>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</si>
  <si>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</si>
  <si>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</si>
  <si>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</si>
  <si>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</si>
  <si>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</si>
  <si>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</si>
  <si>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</si>
  <si>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</si>
  <si>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</si>
  <si>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</si>
  <si>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</si>
  <si>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</si>
  <si>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</si>
  <si>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</si>
  <si>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</si>
  <si>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</si>
  <si>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</si>
  <si>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</si>
  <si>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</si>
  <si>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</si>
  <si>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</si>
  <si>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</si>
  <si>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</si>
  <si>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</si>
  <si>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</si>
  <si>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</si>
  <si>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</si>
  <si>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</si>
  <si>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</si>
  <si>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</si>
  <si>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</si>
  <si>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</si>
  <si>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</si>
  <si>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</si>
  <si>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</si>
  <si>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</si>
  <si>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</si>
  <si>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</si>
  <si>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</si>
  <si>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</si>
  <si>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</si>
  <si>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</si>
  <si>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</si>
  <si>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</si>
  <si>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</si>
  <si>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</si>
  <si>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</si>
  <si>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</si>
  <si>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</si>
  <si>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</si>
  <si>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</si>
  <si>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</si>
  <si>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</si>
  <si>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</si>
  <si>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</si>
  <si>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</si>
  <si>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</si>
  <si>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</si>
  <si>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</si>
  <si>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</si>
  <si>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</si>
  <si>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</si>
  <si>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</si>
  <si>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</si>
  <si>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</si>
  <si>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</si>
  <si>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</si>
  <si>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</si>
  <si>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</si>
  <si>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</si>
  <si>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</si>
  <si>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</si>
  <si>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</si>
  <si>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</si>
  <si>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</si>
  <si>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</si>
  <si>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</si>
  <si>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</si>
  <si>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</si>
  <si>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</si>
  <si>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</si>
  <si>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</si>
  <si>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</si>
  <si>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</si>
  <si>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</si>
  <si>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</si>
  <si>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</si>
  <si>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</si>
  <si>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</si>
  <si>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</si>
  <si>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</si>
  <si>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</si>
  <si>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</si>
  <si>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</si>
  <si>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</si>
  <si>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</si>
  <si>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</si>
  <si>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</si>
  <si>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</si>
  <si>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</si>
  <si>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</si>
  <si>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</si>
  <si>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</si>
  <si>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</si>
  <si>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</si>
  <si>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</si>
  <si>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</si>
  <si>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</si>
  <si>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</si>
  <si>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</si>
  <si>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</si>
  <si>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</si>
  <si>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</si>
  <si>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</si>
  <si>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</si>
  <si>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</si>
  <si>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</si>
  <si>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</si>
  <si>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</si>
  <si>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</si>
  <si>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</si>
  <si>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</si>
  <si>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</si>
  <si>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</si>
  <si>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</si>
  <si>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</si>
  <si>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</si>
  <si>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</si>
  <si>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</si>
  <si>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</si>
  <si>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</si>
  <si>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</si>
  <si>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</si>
  <si>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</si>
  <si>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</si>
  <si>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</si>
  <si>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</si>
  <si>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</si>
  <si>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</si>
  <si>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</si>
  <si>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</si>
  <si>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</si>
  <si>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</si>
  <si>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</si>
  <si>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</si>
  <si>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</si>
  <si>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</si>
  <si>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</si>
  <si>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</si>
  <si>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</si>
  <si>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</si>
  <si>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</si>
  <si>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</si>
  <si>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</si>
  <si>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</si>
  <si>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</si>
  <si>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</si>
  <si>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</si>
  <si>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</si>
  <si>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</si>
  <si>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</si>
  <si>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</si>
  <si>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</si>
  <si>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</si>
  <si>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</si>
  <si>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</si>
  <si>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</si>
  <si>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</si>
  <si>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</si>
  <si>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</si>
  <si>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</si>
  <si>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</si>
  <si>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</si>
  <si>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</si>
  <si>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</si>
  <si>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</si>
  <si>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</si>
  <si>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</si>
  <si>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</si>
  <si>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</si>
  <si>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</si>
  <si>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</si>
  <si>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</si>
  <si>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</si>
  <si>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</si>
  <si>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</si>
  <si>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</si>
  <si>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</si>
  <si>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</si>
  <si>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</si>
  <si>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</si>
  <si>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</si>
  <si>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</si>
  <si>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</si>
  <si>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</si>
  <si>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</si>
  <si>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</si>
  <si>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</si>
  <si>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</si>
  <si>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</si>
  <si>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</si>
  <si>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</si>
  <si>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</si>
  <si>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</si>
  <si>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</si>
  <si>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</si>
  <si>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</si>
  <si>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</si>
  <si>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</si>
  <si>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</si>
  <si>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</si>
  <si>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</si>
  <si>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</si>
  <si>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</si>
  <si>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</si>
  <si>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</si>
  <si>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</si>
  <si>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</si>
  <si>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</si>
  <si>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</si>
  <si>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</si>
  <si>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</si>
  <si>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</si>
  <si>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</si>
  <si>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</si>
  <si>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</si>
  <si>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</si>
  <si>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</si>
  <si>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</si>
  <si>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</si>
  <si>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</si>
  <si>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</si>
  <si>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</si>
  <si>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</si>
  <si>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</si>
  <si>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</si>
  <si>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</si>
  <si>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</si>
  <si>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</si>
  <si>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</si>
  <si>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</si>
  <si>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</si>
  <si>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</si>
  <si>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</si>
  <si>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</si>
  <si>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</si>
  <si>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</si>
  <si>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</si>
  <si>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</si>
  <si>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</si>
  <si>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</si>
  <si>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</si>
  <si>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</si>
  <si>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</si>
  <si>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</si>
  <si>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</si>
  <si>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</si>
  <si>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</si>
  <si>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</si>
  <si>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</si>
  <si>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</si>
  <si>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</si>
  <si>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</si>
  <si>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</si>
  <si>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</si>
  <si>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</si>
  <si>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</si>
  <si>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</si>
  <si>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</si>
  <si>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</si>
  <si>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</si>
  <si>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</si>
  <si>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</si>
  <si>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</si>
  <si>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</si>
  <si>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</si>
  <si>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</si>
  <si>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</si>
  <si>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</si>
  <si>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</si>
  <si>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</si>
  <si>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</si>
  <si>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</si>
  <si>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</si>
  <si>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</si>
  <si>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</si>
  <si>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</si>
  <si>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</si>
  <si>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</si>
  <si>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</si>
  <si>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</si>
  <si>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</si>
  <si>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</si>
  <si>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</si>
  <si>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</si>
  <si>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</si>
  <si>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</si>
  <si>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</si>
  <si>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</si>
  <si>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</si>
  <si>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</si>
  <si>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</si>
  <si>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</si>
  <si>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</si>
  <si>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</si>
  <si>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</si>
  <si>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</si>
  <si>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</si>
  <si>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</si>
  <si>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</si>
  <si>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</si>
  <si>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</si>
  <si>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</si>
  <si>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</si>
  <si>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</si>
  <si>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</si>
  <si>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</si>
  <si>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</si>
  <si>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</si>
  <si>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</si>
  <si>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</si>
  <si>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</si>
  <si>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</si>
  <si>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</si>
  <si>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</si>
  <si>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</si>
  <si>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</si>
  <si>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</si>
  <si>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</si>
  <si>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</si>
  <si>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</si>
  <si>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</si>
  <si>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</si>
  <si>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</si>
  <si>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</si>
  <si>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</si>
  <si>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</si>
  <si>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</si>
  <si>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</si>
  <si>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</si>
  <si>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</si>
  <si>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</si>
  <si>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</si>
  <si>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</si>
  <si>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</si>
  <si>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</si>
  <si>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</si>
  <si>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</si>
  <si>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</si>
  <si>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</si>
  <si>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</si>
  <si>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</si>
  <si>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</si>
  <si>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</si>
  <si>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</si>
  <si>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</si>
  <si>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</si>
  <si>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</si>
  <si>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</si>
  <si>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</si>
  <si>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</si>
  <si>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</si>
  <si>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</si>
  <si>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</si>
  <si>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</si>
  <si>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</si>
  <si>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</si>
  <si>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</si>
  <si>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</si>
  <si>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</si>
  <si>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</si>
  <si>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</si>
  <si>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</si>
  <si>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</si>
  <si>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</si>
  <si>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</si>
  <si>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</si>
  <si>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</si>
  <si>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</si>
  <si>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</si>
  <si>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</si>
  <si>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</si>
  <si>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</si>
  <si>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</si>
  <si>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</si>
  <si>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</si>
  <si>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</si>
  <si>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</si>
  <si>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</si>
  <si>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</si>
  <si>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</si>
  <si>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</si>
  <si>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</si>
  <si>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</si>
  <si>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</si>
  <si>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</si>
  <si>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</si>
  <si>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</si>
  <si>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</si>
  <si>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</si>
  <si>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</si>
  <si>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</si>
  <si>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</si>
  <si>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</si>
  <si>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</si>
  <si>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</si>
  <si>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</si>
  <si>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</si>
  <si>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</si>
  <si>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</si>
  <si>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</si>
  <si>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</si>
  <si>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</si>
  <si>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</si>
  <si>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</si>
  <si>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</si>
  <si>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</si>
  <si>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</si>
  <si>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</si>
  <si>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</si>
  <si>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</si>
  <si>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</si>
  <si>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</si>
  <si>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</si>
  <si>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</si>
  <si>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</si>
  <si>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</si>
  <si>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</si>
  <si>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</si>
  <si>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</si>
  <si>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</si>
  <si>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</si>
  <si>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</si>
  <si>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</si>
  <si>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</si>
  <si>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</si>
  <si>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</si>
  <si>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</si>
  <si>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</si>
  <si>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</si>
  <si>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</si>
  <si>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</si>
  <si>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</si>
  <si>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</si>
  <si>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</si>
  <si>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</si>
  <si>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</si>
  <si>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</si>
  <si>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</si>
  <si>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</si>
  <si>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</si>
  <si>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</si>
  <si>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</si>
  <si>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</si>
  <si>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</si>
  <si>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</si>
  <si>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</si>
  <si>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</si>
  <si>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</si>
  <si>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</si>
  <si>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</si>
  <si>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</si>
  <si>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</si>
  <si>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</si>
  <si>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</si>
  <si>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</si>
  <si>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</si>
  <si>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</si>
  <si>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</si>
  <si>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</si>
  <si>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</si>
  <si>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</si>
  <si>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</si>
  <si>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</si>
  <si>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</si>
  <si>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</si>
  <si>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</si>
  <si>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</si>
  <si>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</si>
  <si>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</si>
  <si>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</si>
  <si>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</si>
  <si>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</si>
  <si>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</si>
  <si>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</si>
  <si>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</si>
  <si>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</si>
  <si>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</si>
  <si>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</si>
  <si>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</si>
  <si>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</si>
  <si>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</si>
  <si>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</si>
  <si>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</si>
  <si>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</si>
  <si>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</si>
  <si>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</si>
  <si>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</si>
  <si>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</si>
  <si>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</si>
  <si>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</si>
  <si>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</si>
  <si>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</si>
  <si>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</si>
  <si>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</si>
  <si>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</si>
  <si>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</si>
  <si>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</si>
  <si>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</si>
  <si>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</si>
  <si>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</si>
  <si>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</si>
  <si>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</si>
  <si>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</si>
  <si>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</si>
  <si>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</si>
  <si>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</si>
  <si>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</si>
  <si>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</si>
  <si>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</si>
  <si>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</si>
  <si>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</si>
  <si>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</si>
  <si>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</si>
  <si>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</si>
  <si>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</si>
  <si>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</si>
  <si>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</si>
  <si>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</si>
  <si>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</si>
  <si>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</si>
  <si>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</si>
  <si>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</si>
  <si>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</si>
  <si>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</si>
  <si>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</si>
  <si>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</si>
  <si>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</si>
  <si>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</si>
  <si>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</si>
  <si>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</si>
  <si>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</si>
  <si>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</si>
  <si>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</si>
  <si>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</si>
  <si>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</si>
  <si>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</si>
  <si>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</si>
  <si>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</si>
  <si>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</si>
  <si>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</si>
  <si>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</si>
  <si>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</si>
  <si>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</si>
  <si>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</si>
  <si>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</si>
  <si>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</si>
  <si>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</si>
  <si>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</si>
  <si>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</si>
  <si>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</si>
  <si>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</si>
  <si>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</si>
  <si>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</si>
  <si>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</si>
  <si>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</si>
  <si>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</si>
  <si>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</si>
  <si>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</si>
  <si>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</si>
  <si>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</si>
  <si>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</si>
  <si>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</si>
  <si>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</si>
  <si>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</si>
  <si>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</si>
  <si>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</si>
  <si>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</si>
  <si>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</si>
  <si>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</si>
  <si>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</si>
  <si>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</si>
  <si>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</si>
  <si>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</si>
  <si>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</si>
  <si>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</si>
  <si>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</si>
  <si>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</si>
  <si>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</si>
  <si>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</si>
  <si>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</si>
  <si>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</si>
  <si>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</si>
  <si>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</si>
  <si>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</si>
  <si>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</si>
  <si>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</si>
  <si>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</si>
  <si>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</si>
  <si>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</si>
  <si>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</si>
  <si>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</si>
  <si>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</si>
  <si>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</si>
  <si>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</si>
  <si>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</si>
  <si>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</si>
  <si>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</si>
  <si>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</si>
  <si>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</si>
  <si>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</si>
  <si>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</si>
  <si>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</si>
  <si>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</si>
  <si>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</si>
  <si>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</si>
  <si>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</si>
  <si>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</si>
  <si>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</si>
  <si>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</si>
  <si>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</si>
  <si>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</si>
  <si>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</si>
  <si>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</si>
  <si>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</si>
  <si>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</si>
  <si>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</si>
  <si>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</si>
  <si>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</si>
  <si>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</si>
  <si>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</si>
  <si>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</si>
  <si>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</si>
  <si>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</si>
  <si>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</si>
  <si>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</si>
  <si>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</si>
  <si>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</si>
  <si>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</si>
  <si>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</si>
  <si>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</si>
  <si>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</si>
  <si>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</si>
  <si>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</si>
  <si>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</si>
  <si>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</si>
  <si>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</si>
  <si>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</si>
  <si>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</si>
  <si>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</si>
  <si>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</si>
  <si>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</si>
  <si>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</si>
  <si>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</si>
  <si>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</si>
  <si>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</si>
  <si>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</si>
  <si>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</si>
  <si>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</si>
  <si>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</si>
  <si>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</si>
  <si>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</si>
  <si>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</si>
  <si>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</si>
  <si>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</si>
  <si>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</si>
  <si>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</si>
  <si>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</si>
  <si>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</si>
  <si>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</si>
  <si>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</si>
  <si>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</si>
  <si>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</si>
  <si>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</si>
  <si>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</si>
  <si>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</si>
  <si>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</si>
  <si>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</si>
  <si>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</si>
  <si>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</si>
  <si>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</si>
  <si>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</si>
  <si>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</si>
  <si>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</si>
  <si>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</si>
  <si>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</si>
  <si>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</si>
  <si>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</si>
  <si>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</si>
  <si>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</si>
  <si>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</si>
  <si>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</si>
  <si>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</si>
  <si>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</si>
  <si>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</si>
  <si>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</si>
  <si>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</si>
  <si>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</si>
  <si>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</si>
  <si>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</si>
  <si>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</si>
  <si>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</si>
  <si>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</si>
  <si>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</si>
  <si>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</si>
  <si>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</si>
  <si>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</si>
  <si>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</si>
  <si>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</si>
  <si>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</si>
  <si>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</si>
  <si>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</si>
  <si>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</si>
  <si>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</si>
  <si>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</si>
  <si>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</si>
  <si>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</si>
  <si>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</si>
  <si>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</si>
  <si>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</si>
  <si>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</si>
  <si>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</si>
  <si>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</si>
  <si>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</si>
  <si>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</si>
  <si>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</si>
  <si>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</si>
  <si>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</si>
  <si>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</si>
  <si>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</si>
  <si>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</si>
  <si>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</si>
  <si>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</si>
  <si>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</si>
  <si>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</si>
  <si>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</si>
  <si>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</si>
  <si>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</si>
  <si>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</si>
  <si>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</si>
  <si>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</si>
  <si>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</si>
  <si>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</si>
  <si>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</si>
  <si>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</si>
  <si>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</si>
  <si>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</si>
  <si>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</si>
  <si>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</si>
  <si>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</si>
  <si>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</si>
  <si>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</si>
  <si>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</si>
  <si>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</si>
  <si>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</si>
  <si>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</si>
  <si>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</si>
  <si>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</si>
  <si>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</si>
  <si>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</si>
  <si>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</si>
  <si>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</si>
  <si>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</si>
  <si>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</si>
  <si>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</si>
  <si>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</si>
  <si>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</si>
  <si>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</si>
  <si>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</si>
  <si>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</si>
  <si>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</si>
  <si>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</si>
  <si>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</si>
  <si>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</si>
  <si>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</si>
  <si>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</si>
  <si>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</si>
  <si>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</si>
  <si>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</si>
  <si>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</si>
  <si>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</si>
  <si>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</si>
  <si>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</si>
  <si>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</si>
  <si>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</si>
  <si>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</si>
  <si>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</si>
  <si>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</si>
  <si>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</si>
  <si>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</si>
  <si>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</si>
  <si>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</si>
  <si>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</si>
  <si>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</si>
  <si>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</si>
  <si>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</si>
  <si>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</si>
  <si>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</si>
  <si>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</si>
  <si>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</si>
  <si>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</si>
  <si>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</si>
  <si>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</si>
  <si>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</si>
  <si>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</si>
  <si>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</si>
  <si>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</si>
  <si>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</si>
  <si>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</si>
  <si>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</si>
  <si>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</si>
  <si>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</si>
  <si>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</si>
  <si>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</si>
  <si>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</si>
  <si>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</si>
  <si>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</si>
  <si>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</si>
  <si>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</si>
  <si>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</si>
  <si>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</si>
  <si>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</si>
  <si>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</si>
  <si>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</si>
  <si>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</si>
  <si>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</si>
  <si>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</si>
  <si>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</si>
  <si>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</si>
  <si>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</si>
  <si>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</si>
  <si>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</si>
  <si>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</si>
  <si>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</si>
  <si>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</si>
  <si>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</si>
  <si>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</si>
  <si>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</si>
  <si>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</si>
  <si>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</si>
  <si>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</si>
  <si>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</si>
  <si>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</si>
  <si>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</si>
  <si>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</si>
  <si>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</si>
  <si>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</si>
  <si>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</si>
  <si>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</si>
  <si>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</si>
  <si>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</si>
  <si>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</si>
  <si>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</si>
  <si>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</si>
  <si>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</si>
  <si>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</si>
  <si>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</si>
  <si>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</si>
  <si>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</si>
  <si>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</si>
  <si>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</si>
  <si>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</si>
  <si>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</si>
  <si>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</si>
  <si>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</si>
  <si>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</si>
  <si>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</si>
  <si>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</si>
  <si>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</si>
  <si>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</si>
  <si>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</si>
  <si>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</si>
  <si>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</si>
  <si>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</si>
  <si>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</si>
  <si>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</si>
  <si>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</si>
  <si>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</si>
  <si>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</si>
  <si>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</si>
  <si>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</si>
  <si>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</si>
  <si>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</si>
  <si>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</si>
  <si>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</si>
  <si>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</si>
  <si>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</si>
  <si>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</si>
  <si>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</si>
  <si>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</si>
  <si>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</si>
  <si>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</si>
  <si>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</si>
  <si>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</si>
  <si>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</si>
  <si>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</si>
  <si>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</si>
  <si>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</si>
  <si>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</si>
  <si>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</si>
  <si>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</si>
  <si>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</si>
  <si>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</si>
  <si>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</si>
  <si>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</si>
  <si>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</si>
  <si>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</si>
  <si>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</si>
  <si>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</si>
  <si>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</si>
  <si>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</si>
  <si>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</si>
  <si>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</si>
  <si>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</si>
  <si>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</si>
  <si>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</si>
  <si>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</si>
  <si>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</si>
  <si>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</si>
  <si>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</si>
  <si>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</si>
  <si>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</si>
  <si>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</si>
  <si>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</si>
  <si>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</si>
  <si>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</si>
  <si>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</si>
  <si>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</si>
  <si>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</si>
  <si>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</si>
  <si>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</si>
  <si>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</si>
  <si>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</si>
  <si>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</si>
  <si>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</si>
  <si>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</si>
  <si>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</si>
  <si>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</si>
  <si>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</si>
  <si>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</si>
  <si>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</si>
  <si>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</si>
  <si>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</si>
  <si>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</si>
  <si>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</si>
  <si>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</si>
  <si>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</si>
  <si>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</si>
  <si>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</si>
  <si>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</si>
  <si>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</si>
  <si>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</si>
  <si>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</si>
  <si>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</si>
  <si>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</si>
  <si>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</si>
  <si>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</si>
  <si>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</si>
  <si>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</si>
  <si>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</si>
  <si>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</si>
  <si>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</si>
  <si>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</si>
  <si>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</si>
  <si>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</si>
  <si>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</si>
  <si>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</si>
  <si>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</si>
  <si>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</si>
  <si>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</si>
  <si>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</si>
  <si>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</si>
  <si>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</si>
  <si>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</si>
  <si>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</si>
  <si>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</si>
  <si>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</si>
  <si>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</si>
  <si>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</si>
  <si>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</si>
  <si>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</si>
  <si>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</si>
  <si>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</si>
  <si>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</si>
  <si>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</si>
  <si>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</si>
  <si>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</si>
  <si>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</si>
  <si>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</si>
  <si>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</si>
  <si>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</si>
  <si>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</si>
  <si>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</si>
  <si>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</si>
  <si>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</si>
  <si>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</si>
  <si>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</si>
  <si>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</si>
  <si>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</si>
  <si>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</si>
  <si>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</si>
  <si>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</si>
  <si>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</si>
  <si>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</si>
  <si>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</si>
  <si>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</si>
  <si>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</si>
  <si>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</si>
  <si>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</si>
  <si>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</si>
  <si>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</si>
  <si>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</si>
  <si>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</si>
  <si>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</si>
  <si>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</si>
  <si>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</si>
  <si>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</si>
  <si>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</si>
  <si>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</si>
  <si>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</si>
  <si>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</si>
  <si>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</si>
  <si>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</si>
  <si>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</si>
  <si>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</si>
  <si>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</si>
  <si>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</si>
  <si>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</si>
  <si>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</si>
  <si>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</si>
  <si>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</si>
  <si>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</si>
  <si>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</si>
  <si>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</si>
  <si>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</si>
  <si>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</si>
  <si>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</si>
  <si>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</si>
  <si>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</si>
  <si>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</si>
  <si>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</si>
  <si>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</si>
  <si>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</si>
  <si>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</si>
  <si>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</si>
  <si>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</si>
  <si>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</si>
  <si>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</si>
  <si>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</si>
  <si>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</si>
  <si>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</si>
  <si>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</si>
  <si>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</si>
  <si>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</si>
  <si>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</si>
  <si>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</si>
  <si>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</si>
  <si>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</si>
  <si>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</si>
  <si>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</si>
  <si>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</si>
  <si>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</si>
  <si>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</si>
  <si>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</si>
  <si>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</si>
  <si>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</si>
  <si>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</si>
  <si>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</si>
  <si>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</si>
  <si>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</si>
  <si>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</si>
  <si>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</si>
  <si>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</si>
  <si>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</si>
  <si>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</si>
  <si>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</si>
  <si>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</si>
  <si>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</si>
  <si>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</si>
  <si>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</si>
  <si>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</si>
  <si>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</si>
  <si>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</si>
  <si>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</si>
  <si>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</si>
  <si>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</si>
  <si>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</si>
  <si>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</si>
  <si>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</si>
  <si>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</si>
  <si>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</si>
  <si>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</si>
  <si>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</si>
  <si>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</si>
  <si>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</si>
  <si>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</si>
  <si>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</si>
  <si>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</si>
  <si>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</si>
  <si>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</si>
  <si>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</si>
  <si>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</si>
  <si>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</si>
  <si>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</si>
  <si>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</si>
  <si>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</si>
  <si>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</si>
  <si>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</si>
  <si>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</si>
  <si>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</si>
  <si>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</si>
  <si>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</si>
  <si>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</si>
  <si>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</si>
  <si>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</si>
  <si>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</si>
  <si>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</si>
  <si>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</si>
  <si>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</si>
  <si>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</si>
  <si>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</si>
  <si>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</si>
  <si>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</si>
  <si>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</si>
  <si>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</si>
  <si>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</si>
  <si>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</si>
  <si>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</si>
  <si>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</si>
  <si>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</si>
  <si>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</si>
  <si>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</si>
  <si>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</si>
  <si>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</si>
  <si>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</si>
  <si>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</si>
  <si>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</si>
  <si>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</si>
  <si>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</si>
  <si>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</si>
  <si>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</si>
  <si>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</si>
  <si>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</si>
  <si>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</si>
  <si>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</si>
  <si>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</si>
  <si>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</si>
  <si>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</si>
  <si>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</si>
  <si>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</si>
  <si>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</si>
  <si>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</si>
  <si>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</si>
  <si>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</si>
  <si>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</si>
  <si>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</si>
  <si>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</si>
  <si>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</si>
  <si>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</si>
  <si>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</si>
  <si>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</si>
  <si>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</si>
  <si>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</si>
  <si>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</si>
  <si>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</si>
  <si>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</si>
  <si>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</si>
  <si>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</si>
  <si>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</si>
  <si>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</si>
  <si>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</si>
  <si>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</si>
  <si>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</si>
  <si>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</si>
  <si>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</si>
  <si>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</si>
  <si>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</si>
  <si>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</si>
  <si>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</si>
  <si>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</si>
  <si>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</si>
  <si>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</si>
  <si>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</si>
  <si>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</si>
  <si>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</si>
  <si>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</si>
  <si>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</si>
  <si>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</si>
  <si>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</si>
  <si>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</si>
  <si>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</si>
  <si>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</si>
  <si>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</si>
  <si>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</si>
  <si>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</si>
  <si>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</si>
  <si>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</si>
  <si>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</si>
  <si>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</si>
  <si>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</si>
  <si>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</si>
  <si>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</si>
  <si>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</si>
  <si>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</si>
  <si>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</si>
  <si>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</si>
  <si>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</si>
  <si>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</si>
  <si>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</si>
  <si>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</si>
  <si>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</si>
  <si>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</si>
  <si>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</si>
  <si>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</si>
  <si>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</si>
  <si>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</si>
  <si>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</si>
  <si>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</si>
  <si>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</si>
  <si>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</si>
  <si>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</si>
  <si>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</si>
  <si>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</si>
  <si>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</si>
  <si>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</si>
  <si>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</si>
  <si>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</si>
  <si>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</si>
  <si>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</si>
  <si>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</si>
  <si>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</si>
  <si>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</si>
  <si>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</si>
  <si>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</si>
  <si>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</si>
  <si>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</si>
  <si>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</si>
  <si>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</si>
  <si>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</si>
  <si>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</si>
  <si>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</si>
  <si>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</si>
  <si>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</si>
  <si>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</si>
  <si>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</si>
  <si>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</si>
  <si>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</si>
  <si>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</si>
  <si>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</si>
  <si>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</si>
  <si>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</si>
  <si>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</si>
  <si>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</si>
  <si>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</si>
  <si>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</si>
  <si>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</si>
  <si>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</si>
  <si>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</si>
  <si>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</si>
  <si>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</si>
  <si>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</si>
  <si>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</si>
  <si>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</si>
  <si>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</si>
  <si>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</si>
  <si>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</si>
  <si>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</si>
  <si>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</si>
  <si>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</si>
  <si>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</si>
  <si>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</si>
  <si>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</si>
  <si>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</si>
  <si>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</si>
  <si>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</si>
  <si>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</si>
  <si>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</si>
  <si>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</si>
  <si>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</si>
  <si>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</si>
  <si>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</si>
  <si>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</si>
  <si>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</si>
  <si>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</si>
  <si>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</si>
  <si>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</si>
  <si>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</si>
  <si>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</si>
  <si>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</si>
  <si>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</si>
  <si>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</si>
  <si>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</si>
  <si>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</si>
  <si>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</si>
  <si>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</si>
  <si>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</si>
  <si>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</si>
  <si>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</si>
  <si>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</si>
  <si>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</si>
  <si>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</si>
  <si>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</si>
  <si>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</si>
  <si>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</si>
  <si>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</si>
  <si>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</si>
  <si>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</si>
  <si>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</si>
  <si>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</si>
  <si>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</si>
  <si>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</si>
  <si>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</si>
  <si>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</si>
  <si>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</si>
  <si>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</si>
  <si>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</si>
  <si>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</si>
  <si>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</si>
  <si>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</si>
  <si>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</si>
  <si>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</si>
  <si>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</si>
  <si>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</si>
  <si>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</si>
  <si>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</si>
  <si>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</si>
  <si>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</si>
  <si>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</si>
  <si>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</si>
  <si>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</si>
  <si>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</si>
  <si>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</si>
  <si>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</si>
  <si>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</si>
  <si>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</si>
  <si>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</si>
  <si>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</si>
  <si>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</si>
  <si>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</si>
  <si>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</si>
  <si>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</si>
  <si>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</si>
  <si>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</si>
  <si>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</si>
  <si>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</si>
  <si>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</si>
  <si>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</si>
  <si>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</si>
  <si>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</si>
  <si>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</si>
  <si>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</si>
  <si>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</si>
  <si>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</si>
  <si>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</si>
  <si>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</si>
  <si>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</si>
  <si>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</si>
  <si>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</si>
  <si>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</si>
  <si>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</si>
  <si>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</si>
  <si>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</si>
  <si>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</si>
  <si>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</si>
  <si>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</si>
  <si>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</si>
  <si>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</si>
  <si>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</si>
  <si>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</si>
  <si>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</si>
  <si>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</si>
  <si>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</si>
  <si>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</si>
  <si>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</si>
  <si>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</si>
  <si>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</si>
  <si>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</si>
  <si>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</si>
  <si>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</si>
  <si>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</si>
  <si>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</si>
  <si>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</si>
  <si>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</si>
  <si>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</si>
  <si>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</si>
  <si>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</si>
  <si>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</si>
  <si>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</si>
  <si>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</si>
  <si>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</si>
  <si>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</si>
  <si>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</si>
  <si>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</si>
  <si>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</si>
  <si>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</si>
  <si>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</si>
  <si>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</si>
  <si>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</si>
  <si>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</si>
  <si>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</si>
  <si>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</si>
  <si>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</si>
  <si>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</si>
  <si>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</si>
  <si>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</si>
  <si>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</si>
  <si>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</si>
  <si>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</si>
  <si>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</si>
  <si>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</si>
  <si>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</si>
  <si>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</si>
  <si>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</si>
  <si>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</si>
  <si>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</si>
  <si>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</si>
  <si>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</si>
  <si>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</si>
  <si>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</si>
  <si>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</si>
  <si>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</si>
  <si>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</si>
  <si>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</si>
  <si>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</si>
  <si>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</si>
  <si>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</si>
  <si>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</si>
  <si>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</si>
  <si>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</si>
  <si>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</si>
  <si>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</si>
  <si>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</si>
  <si>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</si>
  <si>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</si>
  <si>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</si>
  <si>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</si>
  <si>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</si>
  <si>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</si>
  <si>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</si>
  <si>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</si>
  <si>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</si>
  <si>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</si>
  <si>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</si>
  <si>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</si>
  <si>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</si>
  <si>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</si>
  <si>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</si>
  <si>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</si>
  <si>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</si>
  <si>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</si>
  <si>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</si>
  <si>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</si>
  <si>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</si>
  <si>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</si>
  <si>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</si>
  <si>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</si>
  <si>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</si>
  <si>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</si>
  <si>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</si>
  <si>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</si>
  <si>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</si>
  <si>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</si>
  <si>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</si>
  <si>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</si>
  <si>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</si>
  <si>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</si>
  <si>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</si>
  <si>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</si>
  <si>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</si>
  <si>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</si>
  <si>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</si>
  <si>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</si>
  <si>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</si>
  <si>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</si>
  <si>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</si>
  <si>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</si>
  <si>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</si>
  <si>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</si>
  <si>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</si>
  <si>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</si>
  <si>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</si>
  <si>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</si>
  <si>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</si>
  <si>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</si>
  <si>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</si>
  <si>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</si>
  <si>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</si>
  <si>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</si>
  <si>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</si>
  <si>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</si>
  <si>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</si>
  <si>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</si>
  <si>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</si>
  <si>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</si>
  <si>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</si>
  <si>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</si>
  <si>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</si>
  <si>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</si>
  <si>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</si>
  <si>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</si>
  <si>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</si>
  <si>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</si>
  <si>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</si>
  <si>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</si>
  <si>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</si>
  <si>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</si>
  <si>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</si>
  <si>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</si>
  <si>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</si>
  <si>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</si>
  <si>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</si>
  <si>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</si>
  <si>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</si>
  <si>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</si>
  <si>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</si>
  <si>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</si>
  <si>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</si>
  <si>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</si>
  <si>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</si>
  <si>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</si>
  <si>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</si>
  <si>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</si>
  <si>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</si>
  <si>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</si>
  <si>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</si>
  <si>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</si>
  <si>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</si>
  <si>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</si>
  <si>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</si>
  <si>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</si>
  <si>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</si>
  <si>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</si>
  <si>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</si>
  <si>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</si>
  <si>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</si>
  <si>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</si>
  <si>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</si>
  <si>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</si>
  <si>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</si>
  <si>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</si>
  <si>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</si>
  <si>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</si>
  <si>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</si>
  <si>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</si>
  <si>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</si>
  <si>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</si>
  <si>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</si>
  <si>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</si>
  <si>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</si>
  <si>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</si>
  <si>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</si>
  <si>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</si>
  <si>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</si>
  <si>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</si>
  <si>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</si>
  <si>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</si>
  <si>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</si>
  <si>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</si>
  <si>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</si>
  <si>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</si>
  <si>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</si>
  <si>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</si>
  <si>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</si>
  <si>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</si>
  <si>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</si>
  <si>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</si>
  <si>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</si>
  <si>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</si>
  <si>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</si>
  <si>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</si>
  <si>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</si>
  <si>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</si>
  <si>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</si>
  <si>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</si>
  <si>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</si>
  <si>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</si>
  <si>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</si>
  <si>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</si>
  <si>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</si>
  <si>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</si>
  <si>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</si>
  <si>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</si>
  <si>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</si>
  <si>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</si>
  <si>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</si>
  <si>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</si>
  <si>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</si>
  <si>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</si>
  <si>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</si>
  <si>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</si>
  <si>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</si>
  <si>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</si>
  <si>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</si>
  <si>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</si>
  <si>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</si>
  <si>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</si>
  <si>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</si>
  <si>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</si>
  <si>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</si>
  <si>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</si>
  <si>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</si>
  <si>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</si>
  <si>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</si>
  <si>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</si>
  <si>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</si>
  <si>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</si>
  <si>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</si>
  <si>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</si>
  <si>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</si>
  <si>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</si>
  <si>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</si>
  <si>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</si>
  <si>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</si>
  <si>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</si>
  <si>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</si>
  <si>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</si>
  <si>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</si>
  <si>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</si>
  <si>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</si>
  <si>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</si>
  <si>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</si>
  <si>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</si>
  <si>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</si>
  <si>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</si>
  <si>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</si>
  <si>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</si>
  <si>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</si>
  <si>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</si>
  <si>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</si>
  <si>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</si>
  <si>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</si>
  <si>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</si>
  <si>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</si>
  <si>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</si>
  <si>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</si>
  <si>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</si>
  <si>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</si>
  <si>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</si>
  <si>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</si>
  <si>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</si>
  <si>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</si>
  <si>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</si>
  <si>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</si>
  <si>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</si>
  <si>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</si>
  <si>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</si>
  <si>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</si>
  <si>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</si>
  <si>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</si>
  <si>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</si>
  <si>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</si>
  <si>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</si>
  <si>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</si>
  <si>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</si>
  <si>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</si>
  <si>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</si>
  <si>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</si>
  <si>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</si>
  <si>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</si>
  <si>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</si>
  <si>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</si>
  <si>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</si>
  <si>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</si>
  <si>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</si>
  <si>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</si>
  <si>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</si>
  <si>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</si>
  <si>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</si>
  <si>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</si>
  <si>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</si>
  <si>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</si>
  <si>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</si>
  <si>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</si>
  <si>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</si>
  <si>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</si>
  <si>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</si>
  <si>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</si>
  <si>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</si>
  <si>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</si>
  <si>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</si>
  <si>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</si>
  <si>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</si>
  <si>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</si>
  <si>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</si>
  <si>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</si>
  <si>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</si>
  <si>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</si>
  <si>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</si>
  <si>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</si>
  <si>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</si>
  <si>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</si>
  <si>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</si>
  <si>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</si>
  <si>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</si>
  <si>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</si>
  <si>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</si>
  <si>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</si>
  <si>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</si>
  <si>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</si>
  <si>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</si>
  <si>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</si>
  <si>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</si>
  <si>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</si>
  <si>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</si>
  <si>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</si>
  <si>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</si>
  <si>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</si>
  <si>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</si>
  <si>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</si>
  <si>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</si>
  <si>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</si>
  <si>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</si>
  <si>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</si>
  <si>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</si>
  <si>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</si>
  <si>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</si>
  <si>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</si>
  <si>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</si>
  <si>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</si>
  <si>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</si>
  <si>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</si>
  <si>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</si>
  <si>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</si>
  <si>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</si>
  <si>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</si>
  <si>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</si>
  <si>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</si>
  <si>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</si>
  <si>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</si>
  <si>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</si>
  <si>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</si>
  <si>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</si>
  <si>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</si>
  <si>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</si>
  <si>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</si>
  <si>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</si>
  <si>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</si>
  <si>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</si>
  <si>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</si>
  <si>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</si>
  <si>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</si>
  <si>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</si>
  <si>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</si>
  <si>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</si>
  <si>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</si>
  <si>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</si>
  <si>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</si>
  <si>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</si>
  <si>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</si>
  <si>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</si>
  <si>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</si>
  <si>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</si>
  <si>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</si>
  <si>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</si>
  <si>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</si>
  <si>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</si>
  <si>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</si>
  <si>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</si>
  <si>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</si>
  <si>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</si>
  <si>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</si>
  <si>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</si>
  <si>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</si>
  <si>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</si>
  <si>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</si>
  <si>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</si>
  <si>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</si>
  <si>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</si>
  <si>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</si>
  <si>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</si>
  <si>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</si>
  <si>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</si>
  <si>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</si>
  <si>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</si>
  <si>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</si>
  <si>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</si>
  <si>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</si>
  <si>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</si>
  <si>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</si>
  <si>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</si>
  <si>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</si>
  <si>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</si>
  <si>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</si>
  <si>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</si>
  <si>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</si>
  <si>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</si>
  <si>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</si>
  <si>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</si>
  <si>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</si>
  <si>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</si>
  <si>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</si>
  <si>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</si>
  <si>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</si>
  <si>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</si>
  <si>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</si>
  <si>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</si>
  <si>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</si>
  <si>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</si>
  <si>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</si>
  <si>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</si>
  <si>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</si>
  <si>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</si>
  <si>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</si>
  <si>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</si>
  <si>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</si>
  <si>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</si>
  <si>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</si>
  <si>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</si>
  <si>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</si>
  <si>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</si>
  <si>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</si>
  <si>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</si>
  <si>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</si>
  <si>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</si>
  <si>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</si>
  <si>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</si>
  <si>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</si>
  <si>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</si>
  <si>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</si>
  <si>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</si>
  <si>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</si>
  <si>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</si>
  <si>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</si>
  <si>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</si>
  <si>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</si>
  <si>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</si>
  <si>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</si>
  <si>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</si>
  <si>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</si>
  <si>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</si>
  <si>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</si>
  <si>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</si>
  <si>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</si>
  <si>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</si>
  <si>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</si>
  <si>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</si>
  <si>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</si>
  <si>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</si>
  <si>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</si>
  <si>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</si>
  <si>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</si>
  <si>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</si>
  <si>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</si>
  <si>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</si>
  <si>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</si>
  <si>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</si>
  <si>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</si>
  <si>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</si>
  <si>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</si>
  <si>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</si>
  <si>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</si>
  <si>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</si>
  <si>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</si>
  <si>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</si>
  <si>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</si>
  <si>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</si>
  <si>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</si>
  <si>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</si>
  <si>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</si>
  <si>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</si>
  <si>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</si>
  <si>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</si>
  <si>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</si>
  <si>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</si>
  <si>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</si>
  <si>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</si>
  <si>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</si>
  <si>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</si>
  <si>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</si>
  <si>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</si>
  <si>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</si>
  <si>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</si>
  <si>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</si>
  <si>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</si>
  <si>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</si>
  <si>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</si>
  <si>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</si>
  <si>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</si>
  <si>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</si>
  <si>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</si>
  <si>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</si>
  <si>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</si>
  <si>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</si>
  <si>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</si>
  <si>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</si>
  <si>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</si>
  <si>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</si>
  <si>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</si>
  <si>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</si>
  <si>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</si>
  <si>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</si>
  <si>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</si>
  <si>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</si>
  <si>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</si>
  <si>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</si>
  <si>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</si>
  <si>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</si>
  <si>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</si>
  <si>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</si>
  <si>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</si>
  <si>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</si>
  <si>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</si>
  <si>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</si>
  <si>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</si>
  <si>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</si>
  <si>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</si>
  <si>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</si>
  <si>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</si>
  <si>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</si>
  <si>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</si>
  <si>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</si>
  <si>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</si>
  <si>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</si>
  <si>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</si>
  <si>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</si>
  <si>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</si>
  <si>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</si>
  <si>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</si>
  <si>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</si>
  <si>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</si>
  <si>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</si>
  <si>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</si>
  <si>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</si>
  <si>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</si>
  <si>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</si>
  <si>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</si>
  <si>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</si>
  <si>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</si>
  <si>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</si>
  <si>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</si>
  <si>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</si>
  <si>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</si>
  <si>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</si>
  <si>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</si>
  <si>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</si>
  <si>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</si>
  <si>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</si>
  <si>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</si>
  <si>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</si>
  <si>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</si>
  <si>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</si>
  <si>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</si>
  <si>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</si>
  <si>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</si>
  <si>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</si>
  <si>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</si>
  <si>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</si>
  <si>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</si>
  <si>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</si>
  <si>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</si>
  <si>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</si>
  <si>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</si>
  <si>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</si>
  <si>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</si>
  <si>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</si>
  <si>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</si>
  <si>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</si>
  <si>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</si>
  <si>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</si>
  <si>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</si>
  <si>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</si>
  <si>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</si>
  <si>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</si>
  <si>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</si>
  <si>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</si>
  <si>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</si>
  <si>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</si>
  <si>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</si>
  <si>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</si>
  <si>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</si>
  <si>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</si>
  <si>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</si>
  <si>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</si>
  <si>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</si>
  <si>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</si>
  <si>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</si>
  <si>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</si>
  <si>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</si>
  <si>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</si>
  <si>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</si>
  <si>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</si>
  <si>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</si>
  <si>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</si>
  <si>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</si>
  <si>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</si>
  <si>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</si>
  <si>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</si>
  <si>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</si>
  <si>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</si>
  <si>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</si>
  <si>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</si>
  <si>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</si>
  <si>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</si>
  <si>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</si>
  <si>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</si>
  <si>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</si>
  <si>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</si>
  <si>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</si>
  <si>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</si>
  <si>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</si>
  <si>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</si>
  <si>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</si>
  <si>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</si>
  <si>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</si>
  <si>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</si>
  <si>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</si>
  <si>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</si>
  <si>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</si>
  <si>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</si>
  <si>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</si>
  <si>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</si>
  <si>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</si>
  <si>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</si>
  <si>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</si>
  <si>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</si>
  <si>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</si>
  <si>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</si>
  <si>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</si>
  <si>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</si>
  <si>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</si>
  <si>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</si>
  <si>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</si>
  <si>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</si>
  <si>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</si>
  <si>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</si>
  <si>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</si>
  <si>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</si>
  <si>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</si>
  <si>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</si>
  <si>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</si>
  <si>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</si>
  <si>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</si>
  <si>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</si>
  <si>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</si>
  <si>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</si>
  <si>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</si>
  <si>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</si>
  <si>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</si>
  <si>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</si>
  <si>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</si>
  <si>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</si>
  <si>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</si>
  <si>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</si>
  <si>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</si>
  <si>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</si>
  <si>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</si>
  <si>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</si>
  <si>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</si>
  <si>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</si>
  <si>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</si>
  <si>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</si>
  <si>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</si>
  <si>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</si>
  <si>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</si>
  <si>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</si>
  <si>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</si>
  <si>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</si>
  <si>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</si>
  <si>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</si>
  <si>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</si>
  <si>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</si>
  <si>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</si>
  <si>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</si>
  <si>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</si>
  <si>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</si>
  <si>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</si>
  <si>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</si>
  <si>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</si>
  <si>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</si>
  <si>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</si>
  <si>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</si>
  <si>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</si>
  <si>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</si>
  <si>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</si>
  <si>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</si>
  <si>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</si>
  <si>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</si>
  <si>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</si>
  <si>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</si>
  <si>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</si>
  <si>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</si>
  <si>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</si>
  <si>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</si>
  <si>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</si>
  <si>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</si>
  <si>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</si>
  <si>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</si>
  <si>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</si>
  <si>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</si>
  <si>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</si>
  <si>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</si>
  <si>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</si>
  <si>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</si>
  <si>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</si>
  <si>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</si>
  <si>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</si>
  <si>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</si>
  <si>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</si>
  <si>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</si>
  <si>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</si>
  <si>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</si>
  <si>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</si>
  <si>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</si>
  <si>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</si>
  <si>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</si>
  <si>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</si>
  <si>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</si>
  <si>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</si>
  <si>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</si>
  <si>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</si>
  <si>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</si>
  <si>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</si>
  <si>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</si>
  <si>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</si>
  <si>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</si>
  <si>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</si>
  <si>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</si>
  <si>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</si>
  <si>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</si>
  <si>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</si>
  <si>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</si>
  <si>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</si>
  <si>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</si>
  <si>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</si>
  <si>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</si>
  <si>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</si>
  <si>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</si>
  <si>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</si>
  <si>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</si>
  <si>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</si>
  <si>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</si>
  <si>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</si>
  <si>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</si>
  <si>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</si>
  <si>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</si>
  <si>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</si>
  <si>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</si>
  <si>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</si>
  <si>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</si>
  <si>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</si>
  <si>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</si>
  <si>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</si>
  <si>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</si>
  <si>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</si>
  <si>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</si>
  <si>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</si>
  <si>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</si>
  <si>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</si>
  <si>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</si>
  <si>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</si>
  <si>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</si>
  <si>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</si>
  <si>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</si>
  <si>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</si>
  <si>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</si>
  <si>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</si>
  <si>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</si>
  <si>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</si>
  <si>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</si>
  <si>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</si>
  <si>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</si>
  <si>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</si>
  <si>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</si>
  <si>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</si>
  <si>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</si>
  <si>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</si>
  <si>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</si>
  <si>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</si>
  <si>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</si>
  <si>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</si>
  <si>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</si>
  <si>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</si>
  <si>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</si>
  <si>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</si>
  <si>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</si>
  <si>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</si>
  <si>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</si>
  <si>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</si>
  <si>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</si>
  <si>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</si>
  <si>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</si>
  <si>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</si>
  <si>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</si>
  <si>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</si>
  <si>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</si>
  <si>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</si>
  <si>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</si>
  <si>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</si>
  <si>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</si>
  <si>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</si>
  <si>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</si>
  <si>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</si>
  <si>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</si>
  <si>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</si>
  <si>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</si>
  <si>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</si>
  <si>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</si>
  <si>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</si>
  <si>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</si>
  <si>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</si>
  <si>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</si>
  <si>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</si>
  <si>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</si>
  <si>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</si>
  <si>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</si>
  <si>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</si>
  <si>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</si>
  <si>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</si>
  <si>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</si>
  <si>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</si>
  <si>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</si>
  <si>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</si>
  <si>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</si>
  <si>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</si>
  <si>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</si>
  <si>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</si>
  <si>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</si>
  <si>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</si>
  <si>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</si>
  <si>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</si>
  <si>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</si>
  <si>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</si>
  <si>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</si>
  <si>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</si>
  <si>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</si>
  <si>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</si>
  <si>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</si>
  <si>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</si>
  <si>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</si>
  <si>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</si>
  <si>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</si>
  <si>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</si>
  <si>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</si>
  <si>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</si>
  <si>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</si>
  <si>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</si>
  <si>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</si>
  <si>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</si>
  <si>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</si>
  <si>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</si>
  <si>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</si>
  <si>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</si>
  <si>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</si>
  <si>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</si>
  <si>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</si>
  <si>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</si>
  <si>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</si>
  <si>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</si>
  <si>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</si>
  <si>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</si>
  <si>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</si>
  <si>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</si>
  <si>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</si>
  <si>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</si>
  <si>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</si>
  <si>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</si>
  <si>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</si>
  <si>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</si>
  <si>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</si>
  <si>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</si>
  <si>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</si>
  <si>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</si>
  <si>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</si>
  <si>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</si>
  <si>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</si>
  <si>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</si>
  <si>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</si>
  <si>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</si>
  <si>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</si>
  <si>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</si>
  <si>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</si>
  <si>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</si>
  <si>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</si>
  <si>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</si>
  <si>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</si>
  <si>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</si>
  <si>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</si>
  <si>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</si>
  <si>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</si>
  <si>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</si>
  <si>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</si>
  <si>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</si>
  <si>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</si>
  <si>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</si>
  <si>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</si>
  <si>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</si>
  <si>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</si>
  <si>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</si>
  <si>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</si>
  <si>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</si>
  <si>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</si>
  <si>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</si>
  <si>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</si>
  <si>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</si>
  <si>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</si>
  <si>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</si>
  <si>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</si>
  <si>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</si>
  <si>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</si>
  <si>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</si>
  <si>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</si>
  <si>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</si>
  <si>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</si>
  <si>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</si>
  <si>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</si>
  <si>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</si>
  <si>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</si>
  <si>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</si>
  <si>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</si>
  <si>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</si>
  <si>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</si>
  <si>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</si>
  <si>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</si>
  <si>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</si>
  <si>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</si>
  <si>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</si>
  <si>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</si>
  <si>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</si>
  <si>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</si>
  <si>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</si>
  <si>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</si>
  <si>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</si>
  <si>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</si>
  <si>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</si>
  <si>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</si>
  <si>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</si>
  <si>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</si>
  <si>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</si>
  <si>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</si>
  <si>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</si>
  <si>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</si>
  <si>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</si>
  <si>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</si>
  <si>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</si>
  <si>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</si>
  <si>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</si>
  <si>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</si>
  <si>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</si>
  <si>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</si>
  <si>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</si>
  <si>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</si>
  <si>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</si>
  <si>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</si>
  <si>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</si>
  <si>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</si>
  <si>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</si>
  <si>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</si>
  <si>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</si>
  <si>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</si>
  <si>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</si>
  <si>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</si>
  <si>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</si>
  <si>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</si>
  <si>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</si>
  <si>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</si>
  <si>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</si>
  <si>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</si>
  <si>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</si>
  <si>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</si>
  <si>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</si>
  <si>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</si>
  <si>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</si>
  <si>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</si>
  <si>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</si>
  <si>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</si>
  <si>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</si>
  <si>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</si>
  <si>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</si>
  <si>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</si>
  <si>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</si>
  <si>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</si>
  <si>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</si>
  <si>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</si>
  <si>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</si>
  <si>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</si>
  <si>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</si>
  <si>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</si>
  <si>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</si>
  <si>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</si>
  <si>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</si>
  <si>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</si>
  <si>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</si>
  <si>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</si>
  <si>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</si>
  <si>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</si>
  <si>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</si>
  <si>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</si>
  <si>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</si>
  <si>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</si>
  <si>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</si>
  <si>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</si>
  <si>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</si>
  <si>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</si>
  <si>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</si>
  <si>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</si>
  <si>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</si>
  <si>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</si>
  <si>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</si>
  <si>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</si>
  <si>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</si>
  <si>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</si>
  <si>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</si>
  <si>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</si>
  <si>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</si>
  <si>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</si>
  <si>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</si>
  <si>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</si>
  <si>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</si>
  <si>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</si>
  <si>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</si>
  <si>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</si>
  <si>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</si>
  <si>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</si>
  <si>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</si>
  <si>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</si>
  <si>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</si>
  <si>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</si>
  <si>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</si>
  <si>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</si>
  <si>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</si>
  <si>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</si>
  <si>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</si>
  <si>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</si>
  <si>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</si>
  <si>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</si>
  <si>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</si>
  <si>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</si>
  <si>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</si>
  <si>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</si>
  <si>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</si>
  <si>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</si>
  <si>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</si>
  <si>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</si>
  <si>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</si>
  <si>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</si>
  <si>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</si>
  <si>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</si>
  <si>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</si>
  <si>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</si>
  <si>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</si>
  <si>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</si>
  <si>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</si>
  <si>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</si>
  <si>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</si>
  <si>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</si>
  <si>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</si>
  <si>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</si>
  <si>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</si>
  <si>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</si>
  <si>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</si>
  <si>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</si>
  <si>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</si>
  <si>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</si>
  <si>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</si>
  <si>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</si>
  <si>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</si>
  <si>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</si>
  <si>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</si>
  <si>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</si>
  <si>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</si>
  <si>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</si>
  <si>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</si>
  <si>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</si>
  <si>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</si>
  <si>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</si>
  <si>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</si>
  <si>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</si>
  <si>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</si>
  <si>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</si>
  <si>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</si>
  <si>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</si>
  <si>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</si>
  <si>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</si>
  <si>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</si>
  <si>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</si>
  <si>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</si>
  <si>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</si>
  <si>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</si>
  <si>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</si>
  <si>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</si>
  <si>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</si>
  <si>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</si>
  <si>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</si>
  <si>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</si>
  <si>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</si>
  <si>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</si>
  <si>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</si>
  <si>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</si>
  <si>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</si>
  <si>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</si>
  <si>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</si>
  <si>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</si>
  <si>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</si>
  <si>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</si>
  <si>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</si>
  <si>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</si>
  <si>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</si>
  <si>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</si>
  <si>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</si>
  <si>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</si>
  <si>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</si>
  <si>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</si>
  <si>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</si>
  <si>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</si>
  <si>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</si>
  <si>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</si>
  <si>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</si>
  <si>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</si>
  <si>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</si>
  <si>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</si>
  <si>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</si>
  <si>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</si>
  <si>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</si>
  <si>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</si>
  <si>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</si>
  <si>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</si>
  <si>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</si>
  <si>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</si>
  <si>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</si>
  <si>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</si>
  <si>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</si>
  <si>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</si>
  <si>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</si>
  <si>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</si>
  <si>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</si>
  <si>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</si>
  <si>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</si>
  <si>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</si>
  <si>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</si>
  <si>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</si>
  <si>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</si>
  <si>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</si>
  <si>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</si>
  <si>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</si>
  <si>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</si>
  <si>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</si>
  <si>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</si>
  <si>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</si>
  <si>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</si>
  <si>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</si>
  <si>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</si>
  <si>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</si>
  <si>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</si>
  <si>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</si>
  <si>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</si>
  <si>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</si>
  <si>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</si>
  <si>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</si>
  <si>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</si>
  <si>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</si>
  <si>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</si>
  <si>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</si>
  <si>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</si>
  <si>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</si>
  <si>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</si>
  <si>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</si>
  <si>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</si>
  <si>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</si>
  <si>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</si>
  <si>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</si>
  <si>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</si>
  <si>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</si>
  <si>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</si>
  <si>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</si>
  <si>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</si>
  <si>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</si>
  <si>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</si>
  <si>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</si>
  <si>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</si>
  <si>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</si>
  <si>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</si>
  <si>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</si>
  <si>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</si>
  <si>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</si>
  <si>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</si>
  <si>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</si>
  <si>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</si>
  <si>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</si>
  <si>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</si>
  <si>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</si>
  <si>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</si>
  <si>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</si>
  <si>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</si>
  <si>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</si>
  <si>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</si>
  <si>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</si>
  <si>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</si>
  <si>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</si>
  <si>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</si>
  <si>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</si>
  <si>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</si>
  <si>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</si>
  <si>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</si>
  <si>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</si>
  <si>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</si>
  <si>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</si>
  <si>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</si>
  <si>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</si>
  <si>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</si>
  <si>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</si>
  <si>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</si>
  <si>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</si>
  <si>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</si>
  <si>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</si>
  <si>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</si>
  <si>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</si>
  <si>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</si>
  <si>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</si>
  <si>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</si>
  <si>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</si>
  <si>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</si>
  <si>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</si>
  <si>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</si>
  <si>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</si>
  <si>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</si>
  <si>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</si>
  <si>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</si>
  <si>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</si>
  <si>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</si>
  <si>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</si>
  <si>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</si>
  <si>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</si>
  <si>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</si>
  <si>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</si>
  <si>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</si>
  <si>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</si>
  <si>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</si>
  <si>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</si>
  <si>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</si>
  <si>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</si>
  <si>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</si>
  <si>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</si>
  <si>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</si>
  <si>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</si>
  <si>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</si>
  <si>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</si>
  <si>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</si>
  <si>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</si>
  <si>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</si>
  <si>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</si>
  <si>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</si>
  <si>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</si>
  <si>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</si>
  <si>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</si>
  <si>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</si>
  <si>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</si>
  <si>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</si>
  <si>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</si>
  <si>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</si>
  <si>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</si>
  <si>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</si>
  <si>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</si>
  <si>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</si>
  <si>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</si>
  <si>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</si>
  <si>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</si>
  <si>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</si>
  <si>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</si>
  <si>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</si>
  <si>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</si>
  <si>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</si>
  <si>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</si>
  <si>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</si>
  <si>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</si>
  <si>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</si>
  <si>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</si>
  <si>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</si>
  <si>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</si>
  <si>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</si>
  <si>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</si>
  <si>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</si>
  <si>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</si>
  <si>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</si>
  <si>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</si>
  <si>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</si>
  <si>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</si>
  <si>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</si>
  <si>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</si>
  <si>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</si>
  <si>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</si>
  <si>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</si>
  <si>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</si>
  <si>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</si>
  <si>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</si>
  <si>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</si>
  <si>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</si>
  <si>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</si>
  <si>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</si>
  <si>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</si>
  <si>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</si>
  <si>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</si>
  <si>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</si>
  <si>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</si>
  <si>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</si>
  <si>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</si>
  <si>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</si>
  <si>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</si>
  <si>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</si>
  <si>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</si>
  <si>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</si>
  <si>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</si>
  <si>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</si>
  <si>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</si>
  <si>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</si>
  <si>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</si>
  <si>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</si>
  <si>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</si>
  <si>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</si>
  <si>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</si>
  <si>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</si>
  <si>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</si>
  <si>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</si>
  <si>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</si>
  <si>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</si>
  <si>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</si>
  <si>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</si>
  <si>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</si>
  <si>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</si>
  <si>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</si>
  <si>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</si>
  <si>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</si>
  <si>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</si>
  <si>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</si>
  <si>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</si>
  <si>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</si>
  <si>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</si>
  <si>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</si>
  <si>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</si>
  <si>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</si>
  <si>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</si>
  <si>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</si>
  <si>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</si>
  <si>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</si>
  <si>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</si>
  <si>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</si>
  <si>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</si>
  <si>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</si>
  <si>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</si>
  <si>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</si>
  <si>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</si>
  <si>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</si>
  <si>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</si>
  <si>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</si>
  <si>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</si>
  <si>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</si>
  <si>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</si>
  <si>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</si>
  <si>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</si>
  <si>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</si>
  <si>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</si>
  <si>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</si>
  <si>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</si>
  <si>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</si>
  <si>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</si>
  <si>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</si>
  <si>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</si>
  <si>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</si>
  <si>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</si>
  <si>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</si>
  <si>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</si>
  <si>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</si>
  <si>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</si>
  <si>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</si>
  <si>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</si>
  <si>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</si>
  <si>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</si>
  <si>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</si>
  <si>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</si>
  <si>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</si>
  <si>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</si>
  <si>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</si>
  <si>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</si>
  <si>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</si>
  <si>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</si>
  <si>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</si>
  <si>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</si>
  <si>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</si>
  <si>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</si>
  <si>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</si>
  <si>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</si>
  <si>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</si>
  <si>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</si>
  <si>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</si>
  <si>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</si>
  <si>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</si>
  <si>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</si>
  <si>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</si>
  <si>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</si>
  <si>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</si>
  <si>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</si>
  <si>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</si>
  <si>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</si>
  <si>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</si>
  <si>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</si>
  <si>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</si>
  <si>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</si>
  <si>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</si>
  <si>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</si>
  <si>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</si>
  <si>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</si>
  <si>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</si>
  <si>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</si>
  <si>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</si>
  <si>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</si>
  <si>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</si>
  <si>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</si>
  <si>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</si>
  <si>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</si>
  <si>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</si>
  <si>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</si>
  <si>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</si>
  <si>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</si>
  <si>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</si>
  <si>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</si>
  <si>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</si>
  <si>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</si>
  <si>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</si>
  <si>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</si>
  <si>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</si>
  <si>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</si>
  <si>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</si>
  <si>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</si>
  <si>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</si>
  <si>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</si>
  <si>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</si>
  <si>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</si>
  <si>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</si>
  <si>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</si>
  <si>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</si>
  <si>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</si>
  <si>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</si>
  <si>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</si>
  <si>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</si>
  <si>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</si>
  <si>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</si>
  <si>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</si>
  <si>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</si>
  <si>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</si>
  <si>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</si>
  <si>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</si>
  <si>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</si>
  <si>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</si>
  <si>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</si>
  <si>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</si>
  <si>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</si>
  <si>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</si>
  <si>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</si>
  <si>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</si>
  <si>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</si>
  <si>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</si>
  <si>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</si>
  <si>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</si>
  <si>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</si>
  <si>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</si>
  <si>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</si>
  <si>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</si>
  <si>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</si>
  <si>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</si>
  <si>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</si>
  <si>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</si>
  <si>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</si>
  <si>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</si>
  <si>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</si>
  <si>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</si>
  <si>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</si>
  <si>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</si>
  <si>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</si>
  <si>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</si>
  <si>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</si>
  <si>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</si>
  <si>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</si>
  <si>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</si>
  <si>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</si>
  <si>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</si>
  <si>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</si>
  <si>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</si>
  <si>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</si>
  <si>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</si>
  <si>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</si>
  <si>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</si>
  <si>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</si>
  <si>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</si>
  <si>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</si>
  <si>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</si>
  <si>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</si>
  <si>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</si>
  <si>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</si>
  <si>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</si>
  <si>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</si>
  <si>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</si>
  <si>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</si>
  <si>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</si>
  <si>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</si>
  <si>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</si>
  <si>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</si>
  <si>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</si>
  <si>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</si>
  <si>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</si>
  <si>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</si>
  <si>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</si>
  <si>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</si>
  <si>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</si>
  <si>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</si>
  <si>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</si>
  <si>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</si>
  <si>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</si>
  <si>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</si>
  <si>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</si>
  <si>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</si>
  <si>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</si>
  <si>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</si>
  <si>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</si>
  <si>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</si>
  <si>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</si>
  <si>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</si>
  <si>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</si>
  <si>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</si>
  <si>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</si>
  <si>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</si>
  <si>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</si>
  <si>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</si>
  <si>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</si>
  <si>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</si>
  <si>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</si>
  <si>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</si>
  <si>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</si>
  <si>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</si>
  <si>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</si>
  <si>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</si>
  <si>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</si>
  <si>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</si>
  <si>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</si>
  <si>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</si>
  <si>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</si>
  <si>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</si>
  <si>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</si>
  <si>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</si>
  <si>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</si>
  <si>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</si>
  <si>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</si>
  <si>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</si>
  <si>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</si>
  <si>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</si>
  <si>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</si>
  <si>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</si>
  <si>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</si>
  <si>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</si>
  <si>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</si>
  <si>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</si>
  <si>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</si>
  <si>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</si>
  <si>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</si>
  <si>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</si>
  <si>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</si>
  <si>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</si>
  <si>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</si>
  <si>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</si>
  <si>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</si>
  <si>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</si>
  <si>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</si>
  <si>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</si>
  <si>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</si>
  <si>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</si>
  <si>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</si>
  <si>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</si>
  <si>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</si>
  <si>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</si>
  <si>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</si>
  <si>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</si>
  <si>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</si>
  <si>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</si>
  <si>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</si>
  <si>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</si>
  <si>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</si>
  <si>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</si>
  <si>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</si>
  <si>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</si>
  <si>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</si>
  <si>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</si>
  <si>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</si>
  <si>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</si>
  <si>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</si>
  <si>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</si>
  <si>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</si>
  <si>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</si>
  <si>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</si>
  <si>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</si>
  <si>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</si>
  <si>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</si>
  <si>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</si>
  <si>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</si>
  <si>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</si>
  <si>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</si>
  <si>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</si>
  <si>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</si>
  <si>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</si>
  <si>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</si>
  <si>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</si>
  <si>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</si>
  <si>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</si>
  <si>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</si>
  <si>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</si>
  <si>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</si>
  <si>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</si>
  <si>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</si>
  <si>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</si>
  <si>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</si>
  <si>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</si>
  <si>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</si>
  <si>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</si>
  <si>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</si>
  <si>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</si>
  <si>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</si>
  <si>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</si>
  <si>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</si>
  <si>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</si>
  <si>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</si>
  <si>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</si>
  <si>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</si>
  <si>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</si>
  <si>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</si>
  <si>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</si>
  <si>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</si>
  <si>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</si>
  <si>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</si>
  <si>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</si>
  <si>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</si>
  <si>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</si>
  <si>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</si>
  <si>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</si>
  <si>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</si>
  <si>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</si>
  <si>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</si>
  <si>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</si>
  <si>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</si>
  <si>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</si>
  <si>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</si>
  <si>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</si>
  <si>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</si>
  <si>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</si>
  <si>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</si>
  <si>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</si>
  <si>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</si>
  <si>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</si>
  <si>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</si>
  <si>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</si>
  <si>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</si>
  <si>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</si>
  <si>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</si>
  <si>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</si>
  <si>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</si>
  <si>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</si>
  <si>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</si>
  <si>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</si>
  <si>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</si>
  <si>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</si>
  <si>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</si>
  <si>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</si>
  <si>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</si>
  <si>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</si>
  <si>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</si>
  <si>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</si>
  <si>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</si>
  <si>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</si>
  <si>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</si>
  <si>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</si>
  <si>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</si>
  <si>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</si>
  <si>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</si>
  <si>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</si>
  <si>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</si>
  <si>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</si>
  <si>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</si>
  <si>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</si>
  <si>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</si>
  <si>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</si>
  <si>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</si>
  <si>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</si>
  <si>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</si>
  <si>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</si>
  <si>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</si>
  <si>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</si>
  <si>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</si>
  <si>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</si>
  <si>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</si>
  <si>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</si>
  <si>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</si>
  <si>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</si>
  <si>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</si>
  <si>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</si>
  <si>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</si>
  <si>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</si>
  <si>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</si>
  <si>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</si>
  <si>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</si>
  <si>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</si>
  <si>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</si>
  <si>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</si>
  <si>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</si>
  <si>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</si>
  <si>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</si>
  <si>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</si>
  <si>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</si>
  <si>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</si>
  <si>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</si>
  <si>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</si>
  <si>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</si>
  <si>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</si>
  <si>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</si>
  <si>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</si>
  <si>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</si>
  <si>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</si>
  <si>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</si>
  <si>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</si>
  <si>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</si>
  <si>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</si>
  <si>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</si>
  <si>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</si>
  <si>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</si>
  <si>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</si>
  <si>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</si>
  <si>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</si>
  <si>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</si>
  <si>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</si>
  <si>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</si>
  <si>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</si>
  <si>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</si>
  <si>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</si>
  <si>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</si>
  <si>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</si>
  <si>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</si>
  <si>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</si>
  <si>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</si>
  <si>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</si>
  <si>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</si>
  <si>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</si>
  <si>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</si>
  <si>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</si>
  <si>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</si>
  <si>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</si>
  <si>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</si>
  <si>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</si>
  <si>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</si>
  <si>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</si>
  <si>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</si>
  <si>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</si>
  <si>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</si>
  <si>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</si>
  <si>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</si>
  <si>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</si>
  <si>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</si>
  <si>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</si>
  <si>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</si>
  <si>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</si>
  <si>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</si>
  <si>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</si>
  <si>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</si>
  <si>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</si>
  <si>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</si>
  <si>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</si>
  <si>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</si>
  <si>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</si>
  <si>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</si>
  <si>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</si>
  <si>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</si>
  <si>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</si>
  <si>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</si>
  <si>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</si>
  <si>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</si>
  <si>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</si>
  <si>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</si>
  <si>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</si>
  <si>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</si>
  <si>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</si>
  <si>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</si>
  <si>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</si>
  <si>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</si>
  <si>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</si>
  <si>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</si>
  <si>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</si>
  <si>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</si>
  <si>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</si>
  <si>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</si>
  <si>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</si>
  <si>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</si>
  <si>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</si>
  <si>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</si>
  <si>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</si>
  <si>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</si>
  <si>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</si>
  <si>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</si>
  <si>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</si>
  <si>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</si>
  <si>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</si>
  <si>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</si>
  <si>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</si>
  <si>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</si>
  <si>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</si>
  <si>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</si>
  <si>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</si>
  <si>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</si>
  <si>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</si>
  <si>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</si>
  <si>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</si>
  <si>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</si>
  <si>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</si>
  <si>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</si>
  <si>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</si>
  <si>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</si>
  <si>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</si>
  <si>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</si>
  <si>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</si>
  <si>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</si>
  <si>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</si>
  <si>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</si>
  <si>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</si>
  <si>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</si>
  <si>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</si>
  <si>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</si>
  <si>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</si>
  <si>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</si>
  <si>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</si>
  <si>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</si>
  <si>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</si>
  <si>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</si>
  <si>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</si>
  <si>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</si>
  <si>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</si>
  <si>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</si>
  <si>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</si>
  <si>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</si>
  <si>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</si>
  <si>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</si>
  <si>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</si>
  <si>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</si>
  <si>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</si>
  <si>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</si>
  <si>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</si>
  <si>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</si>
  <si>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</si>
  <si>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</si>
  <si>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</si>
  <si>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</si>
  <si>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</si>
  <si>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</si>
  <si>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</si>
  <si>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</si>
  <si>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</si>
  <si>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</si>
  <si>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</si>
  <si>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</si>
  <si>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</si>
  <si>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</si>
  <si>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</si>
  <si>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</si>
  <si>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</si>
  <si>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</si>
  <si>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</si>
  <si>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</si>
  <si>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</si>
  <si>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</si>
  <si>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</si>
  <si>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</si>
  <si>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</si>
  <si>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</si>
  <si>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</si>
  <si>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</si>
  <si>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</si>
  <si>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</si>
  <si>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</si>
  <si>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</si>
  <si>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</si>
  <si>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</si>
  <si>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</si>
  <si>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</si>
  <si>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</si>
  <si>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</si>
  <si>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</si>
  <si>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</si>
  <si>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</si>
  <si>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</si>
  <si>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</si>
  <si>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</si>
  <si>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</si>
  <si>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</si>
  <si>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</si>
  <si>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</si>
  <si>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</si>
  <si>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</si>
  <si>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</si>
  <si>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</si>
  <si>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</si>
  <si>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</si>
  <si>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</si>
  <si>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</si>
  <si>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</si>
  <si>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</si>
  <si>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</si>
  <si>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</si>
  <si>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</si>
  <si>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</si>
  <si>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</si>
  <si>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</si>
  <si>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</si>
  <si>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</si>
  <si>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</si>
  <si>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</si>
  <si>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</si>
  <si>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</si>
  <si>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</si>
  <si>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</si>
  <si>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</si>
  <si>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</si>
  <si>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</si>
  <si>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</si>
  <si>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</si>
  <si>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</si>
  <si>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</si>
  <si>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</si>
  <si>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</si>
  <si>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</si>
  <si>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</si>
  <si>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</si>
  <si>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</si>
  <si>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</si>
  <si>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</si>
  <si>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</si>
  <si>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</si>
  <si>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</si>
  <si>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</si>
  <si>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</si>
  <si>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</si>
  <si>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</si>
  <si>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</si>
  <si>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</si>
  <si>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</si>
  <si>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</si>
  <si>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</si>
  <si>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</si>
  <si>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</si>
  <si>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</si>
  <si>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</si>
  <si>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</si>
  <si>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</si>
  <si>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</si>
  <si>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</si>
  <si>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</si>
  <si>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</si>
  <si>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</si>
  <si>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</si>
  <si>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</si>
  <si>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</si>
  <si>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</si>
  <si>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</si>
  <si>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</si>
  <si>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</si>
  <si>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</si>
  <si>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</si>
  <si>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</si>
  <si>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</si>
  <si>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</si>
  <si>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</si>
  <si>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</si>
  <si>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</si>
  <si>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</si>
  <si>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</si>
  <si>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</si>
  <si>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</si>
  <si>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</si>
  <si>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</si>
  <si>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</si>
  <si>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</si>
  <si>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</si>
  <si>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</si>
  <si>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</si>
  <si>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</si>
  <si>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</si>
  <si>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</si>
  <si>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</si>
  <si>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</si>
  <si>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</si>
  <si>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</si>
  <si>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</si>
  <si>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</si>
  <si>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</si>
  <si>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</si>
  <si>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</si>
  <si>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</si>
  <si>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</si>
  <si>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</si>
  <si>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</si>
  <si>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</si>
  <si>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</si>
  <si>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</si>
  <si>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</si>
  <si>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</si>
  <si>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</si>
  <si>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</si>
  <si>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</si>
  <si>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</si>
  <si>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</si>
  <si>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</si>
  <si>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</si>
  <si>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</si>
  <si>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</si>
  <si>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</si>
  <si>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</si>
  <si>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</si>
  <si>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</si>
  <si>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</si>
  <si>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</si>
  <si>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</si>
  <si>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</si>
  <si>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</si>
  <si>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</si>
  <si>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</si>
  <si>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</si>
  <si>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</si>
  <si>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</si>
  <si>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</si>
  <si>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</si>
  <si>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</si>
  <si>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</si>
  <si>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</si>
  <si>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</si>
  <si>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</si>
  <si>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</si>
  <si>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</si>
  <si>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</si>
  <si>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</si>
  <si>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</si>
  <si>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</si>
  <si>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</si>
  <si>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</si>
  <si>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</si>
  <si>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</si>
  <si>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</si>
  <si>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</si>
  <si>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</si>
  <si>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</si>
  <si>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</si>
  <si>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</si>
  <si>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</si>
  <si>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</si>
  <si>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</si>
  <si>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</si>
  <si>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</si>
  <si>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</si>
  <si>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</si>
  <si>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</si>
  <si>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</si>
  <si>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</si>
  <si>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</si>
  <si>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</si>
  <si>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</si>
  <si>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</si>
  <si>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</si>
  <si>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</si>
  <si>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</si>
  <si>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</si>
  <si>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</si>
  <si>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</si>
  <si>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</si>
  <si>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</si>
  <si>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</si>
  <si>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</si>
  <si>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</si>
  <si>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</si>
  <si>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</si>
  <si>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</si>
  <si>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</si>
  <si>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</si>
  <si>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</si>
  <si>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</si>
  <si>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</si>
  <si>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</si>
  <si>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</si>
  <si>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</si>
  <si>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</si>
  <si>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</si>
  <si>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</si>
  <si>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</si>
  <si>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</si>
  <si>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</si>
  <si>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</si>
  <si>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</si>
  <si>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</si>
  <si>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</si>
  <si>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</si>
  <si>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</si>
  <si>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</si>
  <si>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</si>
  <si>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</si>
  <si>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</si>
  <si>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</si>
  <si>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</si>
  <si>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</si>
  <si>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</si>
  <si>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</si>
  <si>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</si>
  <si>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</si>
  <si>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</si>
  <si>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</si>
  <si>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</si>
  <si>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</si>
  <si>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</si>
  <si>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</si>
  <si>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</si>
  <si>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</si>
  <si>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</si>
  <si>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</si>
  <si>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</si>
  <si>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</si>
  <si>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</si>
  <si>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</si>
  <si>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</si>
  <si>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</si>
  <si>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</si>
  <si>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</si>
  <si>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</si>
  <si>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</si>
  <si>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</si>
  <si>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</si>
  <si>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</si>
  <si>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</si>
  <si>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</si>
  <si>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</si>
  <si>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</si>
  <si>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</si>
  <si>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</si>
  <si>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</si>
  <si>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</si>
  <si>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</si>
  <si>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</si>
  <si>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</si>
  <si>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</si>
  <si>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</si>
  <si>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</si>
  <si>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</si>
  <si>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</si>
  <si>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</si>
  <si>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</si>
  <si>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</si>
  <si>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</si>
  <si>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</si>
  <si>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</si>
  <si>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</si>
  <si>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</si>
  <si>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</si>
  <si>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</si>
  <si>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</si>
  <si>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</si>
  <si>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</si>
  <si>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</si>
  <si>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</si>
  <si>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</si>
  <si>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</si>
  <si>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</si>
  <si>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</si>
  <si>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</si>
  <si>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</si>
  <si>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</si>
  <si>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</si>
  <si>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</si>
  <si>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</si>
  <si>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</si>
  <si>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</si>
  <si>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</si>
  <si>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</si>
  <si>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</si>
  <si>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</si>
  <si>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</si>
  <si>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</si>
  <si>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</si>
  <si>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</si>
  <si>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</si>
  <si>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</si>
  <si>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</si>
  <si>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</si>
  <si>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</si>
  <si>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</si>
  <si>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</si>
  <si>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</si>
  <si>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</si>
  <si>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</si>
  <si>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</si>
  <si>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</si>
  <si>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</si>
  <si>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</si>
  <si>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</si>
  <si>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</si>
  <si>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</si>
  <si>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</si>
  <si>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</si>
  <si>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</si>
  <si>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</si>
  <si>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</si>
  <si>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</si>
  <si>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</si>
  <si>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</si>
  <si>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</si>
  <si>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</si>
  <si>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</si>
  <si>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</si>
  <si>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</si>
  <si>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</si>
  <si>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</si>
  <si>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</si>
  <si>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</si>
  <si>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</si>
  <si>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</si>
  <si>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</si>
  <si>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</si>
  <si>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</si>
  <si>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</si>
  <si>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</si>
  <si>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</si>
  <si>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</si>
  <si>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</si>
  <si>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</si>
  <si>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</si>
  <si>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</si>
  <si>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</si>
  <si>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</si>
  <si>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</si>
  <si>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</si>
  <si>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</si>
  <si>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</si>
  <si>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</si>
  <si>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</si>
  <si>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</si>
  <si>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</si>
  <si>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</si>
  <si>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</si>
  <si>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</si>
  <si>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</si>
  <si>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</si>
  <si>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</si>
  <si>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</si>
  <si>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</si>
  <si>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</si>
  <si>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</si>
  <si>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</si>
  <si>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</si>
  <si>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</si>
  <si>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</si>
  <si>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</si>
  <si>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</si>
  <si>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</si>
  <si>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</si>
  <si>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</si>
  <si>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</si>
  <si>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</si>
  <si>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</si>
  <si>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</si>
  <si>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</si>
  <si>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</si>
  <si>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</si>
  <si>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</si>
  <si>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</si>
  <si>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</si>
  <si>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</si>
  <si>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</si>
  <si>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</si>
  <si>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</si>
  <si>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</si>
  <si>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</si>
  <si>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</si>
  <si>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</si>
  <si>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</si>
  <si>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</si>
  <si>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</si>
  <si>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</si>
  <si>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</si>
  <si>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</si>
  <si>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</si>
  <si>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</si>
  <si>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</si>
  <si>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</si>
  <si>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</si>
  <si>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</si>
  <si>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</si>
  <si>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</si>
  <si>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</si>
  <si>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</si>
  <si>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</si>
  <si>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</si>
  <si>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</si>
  <si>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</si>
  <si>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</si>
  <si>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</si>
  <si>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</si>
  <si>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</si>
  <si>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</si>
  <si>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</si>
  <si>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</si>
  <si>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</si>
  <si>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</si>
  <si>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</si>
  <si>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</si>
  <si>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</si>
  <si>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</si>
  <si>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</si>
  <si>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</si>
  <si>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</si>
  <si>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</si>
  <si>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</si>
  <si>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</si>
  <si>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</si>
  <si>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</si>
  <si>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</si>
  <si>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</si>
  <si>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</si>
  <si>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</si>
  <si>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</si>
  <si>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</si>
  <si>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</si>
  <si>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</si>
  <si>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</si>
  <si>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</si>
  <si>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</si>
  <si>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</si>
  <si>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</si>
  <si>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</si>
  <si>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</si>
  <si>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</si>
  <si>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</si>
  <si>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</si>
  <si>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</si>
  <si>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</si>
  <si>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</si>
  <si>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</si>
  <si>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</si>
  <si>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</si>
  <si>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</si>
  <si>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</si>
  <si>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</si>
  <si>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</si>
  <si>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</si>
  <si>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</si>
  <si>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</si>
  <si>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</si>
  <si>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</si>
  <si>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</si>
  <si>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</si>
  <si>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</si>
  <si>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</si>
  <si>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</si>
  <si>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</si>
  <si>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</si>
  <si>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</si>
  <si>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</si>
  <si>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</si>
  <si>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</si>
  <si>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</si>
  <si>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</si>
  <si>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</si>
  <si>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</si>
  <si>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</si>
  <si>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</si>
  <si>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</si>
  <si>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</si>
  <si>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</si>
  <si>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</si>
  <si>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</si>
  <si>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</si>
  <si>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</si>
  <si>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</si>
  <si>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</si>
  <si>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</si>
  <si>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</si>
  <si>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</si>
  <si>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</si>
  <si>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</si>
  <si>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</si>
  <si>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</si>
  <si>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</si>
  <si>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</si>
  <si>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</si>
  <si>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</si>
  <si>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</si>
  <si>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</si>
  <si>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</si>
  <si>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</si>
  <si>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</si>
  <si>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</si>
  <si>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</si>
  <si>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</si>
  <si>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</si>
  <si>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</si>
  <si>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</si>
  <si>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</si>
  <si>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</si>
  <si>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</si>
  <si>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</si>
  <si>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</si>
  <si>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</si>
  <si>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</si>
  <si>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</si>
  <si>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</si>
  <si>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</si>
  <si>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</si>
  <si>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</si>
  <si>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</si>
  <si>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</si>
  <si>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</si>
  <si>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</si>
  <si>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</si>
  <si>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</si>
  <si>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</si>
  <si>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</si>
  <si>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</si>
  <si>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</si>
  <si>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</si>
  <si>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</si>
  <si>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</si>
  <si>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</si>
  <si>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</si>
  <si>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</si>
  <si>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</si>
  <si>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</si>
  <si>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</si>
  <si>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</si>
  <si>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</si>
  <si>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</si>
  <si>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</si>
  <si>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</si>
  <si>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</si>
  <si>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</si>
  <si>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</si>
  <si>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</si>
  <si>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</si>
  <si>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</si>
  <si>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</si>
  <si>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</si>
  <si>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</si>
  <si>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</si>
  <si>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</si>
  <si>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</si>
  <si>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</si>
  <si>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</si>
  <si>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</si>
  <si>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</si>
  <si>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</si>
  <si>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</si>
  <si>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</si>
  <si>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</si>
  <si>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</si>
  <si>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</si>
  <si>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</si>
  <si>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</si>
  <si>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</si>
  <si>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</si>
  <si>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</si>
  <si>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</si>
  <si>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</si>
  <si>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</si>
  <si>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</si>
  <si>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</si>
  <si>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</si>
  <si>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</si>
  <si>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</si>
  <si>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</si>
  <si>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</si>
  <si>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</si>
  <si>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</si>
  <si>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</si>
  <si>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</si>
  <si>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</si>
  <si>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</si>
  <si>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</si>
  <si>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</si>
  <si>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</si>
  <si>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</si>
  <si>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</si>
  <si>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</si>
  <si>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</si>
  <si>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</si>
  <si>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</si>
  <si>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</si>
  <si>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</si>
  <si>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</si>
  <si>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</si>
  <si>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</si>
  <si>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</si>
  <si>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</si>
  <si>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</si>
  <si>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</si>
  <si>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</si>
  <si>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</si>
  <si>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</si>
  <si>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</si>
  <si>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</si>
  <si>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</si>
  <si>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</si>
  <si>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</si>
  <si>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</si>
  <si>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</si>
  <si>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</si>
  <si>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</si>
  <si>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</si>
  <si>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</si>
  <si>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</si>
  <si>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</si>
  <si>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</si>
  <si>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</si>
  <si>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</si>
  <si>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</si>
  <si>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</si>
  <si>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</si>
  <si>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</si>
  <si>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</si>
  <si>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</si>
  <si>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</si>
  <si>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</si>
  <si>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</si>
  <si>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</si>
  <si>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</si>
  <si>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</si>
  <si>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</si>
  <si>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</si>
  <si>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</si>
  <si>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</si>
  <si>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</si>
  <si>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</si>
  <si>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</si>
  <si>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</si>
  <si>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</si>
  <si>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</si>
  <si>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</si>
  <si>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</si>
  <si>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</si>
  <si>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</si>
  <si>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</si>
  <si>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</si>
  <si>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</si>
  <si>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</si>
  <si>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</si>
  <si>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</si>
  <si>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</si>
  <si>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</si>
  <si>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</si>
  <si>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</si>
  <si>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</si>
  <si>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</si>
  <si>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</si>
  <si>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</si>
  <si>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</si>
  <si>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</si>
  <si>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</si>
  <si>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</si>
  <si>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</si>
  <si>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</si>
  <si>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</si>
  <si>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</si>
  <si>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</si>
  <si>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</si>
  <si>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</si>
  <si>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</si>
  <si>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</si>
  <si>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</si>
  <si>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</si>
  <si>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</si>
  <si>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</si>
  <si>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</si>
  <si>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</si>
  <si>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</si>
  <si>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</si>
  <si>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</si>
  <si>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</si>
  <si>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</si>
  <si>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</si>
  <si>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</si>
  <si>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</si>
  <si>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</si>
  <si>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</si>
  <si>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</si>
  <si>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</si>
  <si>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</si>
  <si>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</si>
  <si>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</si>
  <si>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</si>
  <si>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</si>
  <si>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</si>
  <si>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</si>
  <si>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</si>
  <si>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</si>
  <si>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</si>
  <si>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</si>
  <si>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</si>
  <si>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</si>
  <si>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</si>
  <si>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</si>
  <si>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</si>
  <si>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</si>
  <si>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</si>
  <si>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</si>
  <si>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</si>
  <si>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</si>
  <si>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</si>
  <si>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</si>
  <si>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</si>
  <si>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</si>
  <si>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</si>
  <si>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</si>
  <si>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</si>
  <si>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</si>
  <si>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</si>
  <si>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</si>
  <si>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</si>
  <si>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</si>
  <si>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</si>
  <si>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</si>
  <si>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</si>
  <si>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</si>
  <si>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</si>
  <si>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</si>
  <si>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</si>
  <si>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</si>
  <si>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</si>
  <si>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</si>
  <si>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</si>
  <si>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</si>
  <si>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</si>
  <si>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</si>
  <si>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</si>
  <si>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</si>
  <si>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</si>
  <si>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</si>
  <si>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</si>
  <si>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</si>
  <si>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</si>
  <si>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</si>
  <si>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</si>
  <si>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</si>
  <si>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</si>
  <si>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</si>
  <si>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</si>
  <si>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</si>
  <si>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</si>
  <si>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</si>
  <si>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</si>
  <si>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</si>
  <si>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</si>
  <si>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</si>
  <si>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</si>
  <si>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</si>
  <si>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</si>
  <si>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</si>
  <si>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</si>
  <si>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</si>
  <si>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</si>
  <si>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</si>
  <si>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</si>
  <si>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</si>
  <si>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</si>
  <si>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</si>
  <si>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</si>
  <si>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</si>
  <si>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</si>
  <si>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</si>
  <si>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</si>
  <si>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</si>
  <si>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</si>
  <si>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</si>
  <si>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</si>
  <si>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</si>
  <si>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</si>
  <si>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</si>
  <si>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</si>
  <si>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</si>
  <si>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</si>
  <si>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</si>
  <si>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</si>
  <si>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</si>
  <si>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</si>
  <si>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</si>
  <si>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</si>
  <si>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</si>
  <si>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</si>
  <si>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</si>
  <si>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</si>
  <si>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</si>
  <si>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</si>
  <si>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</si>
  <si>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</si>
  <si>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</si>
  <si>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</si>
  <si>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</si>
  <si>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</si>
  <si>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</si>
  <si>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</si>
  <si>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</si>
  <si>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</si>
  <si>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</si>
  <si>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</si>
  <si>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</si>
  <si>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</si>
  <si>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</si>
  <si>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</si>
  <si>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</si>
  <si>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</si>
  <si>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</si>
  <si>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</si>
  <si>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</si>
  <si>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</si>
  <si>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</si>
  <si>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</si>
  <si>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</si>
  <si>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</si>
  <si>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</si>
  <si>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</si>
  <si>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</si>
  <si>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</si>
  <si>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</si>
  <si>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</si>
  <si>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</si>
  <si>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</si>
  <si>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</si>
  <si>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</si>
  <si>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</si>
  <si>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</si>
  <si>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</si>
  <si>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</si>
  <si>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</si>
  <si>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</si>
  <si>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</si>
  <si>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</si>
  <si>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</si>
  <si>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</si>
  <si>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</si>
  <si>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</si>
  <si>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</si>
  <si>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</si>
  <si>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</si>
  <si>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</si>
  <si>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</si>
  <si>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</si>
  <si>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</si>
  <si>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</si>
  <si>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</si>
  <si>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</si>
  <si>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</si>
  <si>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</si>
  <si>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</si>
  <si>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</si>
  <si>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</si>
  <si>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</si>
  <si>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</si>
  <si>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</si>
  <si>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</si>
  <si>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</si>
  <si>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</si>
  <si>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</si>
  <si>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</si>
  <si>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</si>
  <si>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</si>
  <si>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</si>
  <si>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</si>
  <si>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</si>
  <si>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</si>
  <si>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</si>
  <si>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</si>
  <si>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</si>
  <si>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</si>
  <si>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</si>
  <si>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</si>
  <si>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</si>
  <si>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</si>
  <si>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</si>
  <si>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</si>
  <si>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</si>
  <si>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</si>
  <si>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</si>
  <si>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</si>
  <si>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</si>
  <si>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</si>
  <si>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</si>
  <si>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</si>
  <si>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</si>
  <si>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</si>
  <si>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</si>
  <si>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</si>
  <si>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</si>
  <si>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</si>
  <si>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</si>
  <si>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</si>
  <si>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</si>
  <si>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</si>
  <si>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</si>
  <si>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</si>
  <si>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</si>
  <si>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</si>
  <si>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</si>
  <si>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</si>
  <si>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</si>
  <si>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</si>
  <si>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</si>
  <si>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</si>
  <si>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</si>
  <si>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</si>
  <si>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</si>
  <si>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</si>
  <si>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</si>
  <si>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</si>
  <si>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</si>
  <si>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</si>
  <si>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</si>
  <si>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</si>
  <si>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</si>
  <si>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</si>
  <si>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</si>
  <si>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</si>
  <si>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</si>
  <si>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</si>
  <si>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</si>
  <si>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</si>
  <si>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</si>
  <si>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</si>
  <si>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</si>
  <si>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</si>
  <si>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</si>
  <si>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</si>
  <si>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</si>
  <si>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</si>
  <si>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</si>
  <si>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</si>
  <si>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</si>
  <si>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</si>
  <si>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</si>
  <si>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</si>
  <si>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</si>
  <si>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</si>
  <si>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</si>
  <si>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</si>
  <si>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</si>
  <si>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</si>
  <si>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</si>
  <si>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</si>
  <si>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</si>
  <si>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</si>
  <si>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</si>
  <si>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</si>
  <si>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</si>
  <si>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</si>
  <si>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</si>
  <si>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</si>
  <si>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</si>
  <si>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</si>
  <si>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</si>
  <si>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</si>
  <si>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</si>
  <si>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</si>
  <si>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</si>
  <si>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</si>
  <si>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</si>
  <si>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</si>
  <si>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</si>
  <si>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</si>
  <si>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</si>
  <si>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</si>
  <si>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</si>
  <si>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</si>
  <si>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</si>
  <si>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</si>
  <si>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</si>
  <si>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</si>
  <si>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</si>
  <si>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</si>
  <si>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</si>
  <si>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</si>
  <si>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</si>
  <si>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</si>
  <si>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</si>
  <si>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</si>
  <si>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</si>
  <si>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</si>
  <si>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</si>
  <si>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</si>
  <si>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</si>
  <si>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</si>
  <si>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</si>
  <si>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</si>
  <si>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</si>
  <si>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</si>
  <si>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</si>
  <si>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</si>
  <si>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</si>
  <si>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</si>
  <si>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</si>
  <si>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</si>
  <si>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</si>
  <si>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</si>
  <si>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</si>
  <si>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</si>
  <si>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</si>
  <si>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</si>
  <si>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</si>
  <si>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</si>
  <si>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</si>
  <si>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</si>
  <si>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</si>
  <si>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</si>
  <si>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</si>
  <si>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</si>
  <si>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</si>
  <si>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</si>
  <si>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</si>
  <si>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</si>
  <si>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</si>
  <si>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</si>
  <si>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</si>
  <si>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</si>
  <si>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</si>
  <si>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</si>
  <si>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</si>
  <si>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</si>
  <si>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</si>
  <si>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</si>
  <si>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</si>
  <si>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</si>
  <si>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</si>
  <si>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</si>
  <si>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</si>
  <si>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</si>
  <si>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</si>
  <si>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</si>
  <si>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</si>
  <si>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</si>
  <si>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</si>
  <si>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</si>
  <si>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</si>
  <si>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</si>
  <si>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</si>
  <si>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</si>
  <si>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</si>
  <si>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</si>
  <si>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</si>
  <si>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</si>
  <si>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</si>
  <si>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</si>
  <si>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</si>
  <si>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</si>
  <si>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</si>
  <si>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</si>
  <si>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</si>
  <si>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</si>
  <si>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</si>
  <si>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</si>
  <si>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</si>
  <si>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</si>
  <si>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</si>
  <si>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</si>
  <si>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</si>
  <si>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</si>
  <si>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</si>
  <si>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</si>
  <si>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</si>
  <si>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</si>
  <si>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</si>
  <si>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</si>
  <si>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</si>
  <si>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</si>
  <si>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</si>
  <si>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</si>
  <si>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</si>
  <si>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</si>
  <si>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</si>
  <si>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</si>
  <si>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</si>
  <si>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</si>
  <si>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</si>
  <si>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</si>
  <si>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</si>
  <si>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</si>
  <si>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</si>
  <si>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</si>
  <si>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</si>
  <si>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</si>
  <si>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</si>
  <si>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</si>
  <si>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</si>
  <si>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</si>
  <si>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</si>
  <si>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</si>
  <si>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</si>
  <si>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</si>
  <si>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</si>
  <si>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</si>
  <si>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</si>
  <si>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</si>
  <si>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</si>
  <si>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</si>
  <si>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</si>
  <si>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</si>
  <si>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</si>
  <si>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</si>
  <si>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</si>
  <si>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</si>
  <si>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</si>
  <si>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</si>
  <si>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</si>
  <si>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</si>
  <si>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</si>
  <si>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</si>
  <si>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</si>
  <si>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</si>
  <si>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</si>
  <si>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</si>
  <si>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</si>
  <si>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</si>
  <si>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</si>
  <si>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</si>
  <si>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</si>
  <si>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</si>
  <si>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</si>
  <si>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</si>
  <si>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</si>
  <si>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</si>
  <si>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</si>
  <si>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</si>
  <si>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</si>
  <si>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</si>
  <si>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</si>
  <si>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</si>
  <si>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</si>
  <si>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</si>
  <si>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</si>
  <si>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</si>
  <si>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</si>
  <si>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</si>
  <si>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</si>
  <si>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</si>
  <si>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</si>
  <si>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</si>
  <si>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</si>
  <si>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</si>
  <si>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</si>
  <si>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</si>
  <si>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</si>
  <si>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</si>
  <si>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</si>
  <si>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</si>
  <si>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</si>
  <si>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</si>
  <si>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</si>
  <si>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</si>
  <si>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</si>
  <si>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</si>
  <si>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</si>
  <si>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</si>
  <si>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</si>
  <si>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</si>
  <si>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</si>
  <si>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</si>
  <si>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</si>
  <si>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</si>
  <si>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</si>
  <si>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</si>
  <si>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</si>
  <si>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</si>
  <si>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</si>
  <si>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</si>
  <si>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</si>
  <si>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</si>
  <si>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</si>
  <si>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</si>
  <si>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</si>
  <si>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</si>
  <si>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</si>
  <si>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</si>
  <si>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</si>
  <si>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</si>
  <si>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</si>
  <si>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</si>
  <si>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</si>
  <si>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</si>
  <si>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</si>
  <si>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</si>
  <si>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</si>
  <si>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</si>
  <si>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</si>
  <si>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</si>
  <si>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</si>
  <si>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</si>
  <si>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</si>
  <si>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</si>
  <si>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</si>
  <si>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</si>
  <si>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</si>
  <si>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</si>
  <si>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</si>
  <si>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</si>
  <si>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</si>
  <si>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</si>
  <si>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</si>
  <si>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</si>
  <si>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</si>
  <si>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</si>
  <si>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</si>
  <si>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</si>
  <si>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</si>
  <si>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</si>
  <si>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</si>
  <si>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</si>
  <si>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</si>
  <si>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</si>
  <si>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</si>
  <si>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</si>
  <si>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</si>
  <si>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</si>
  <si>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</si>
  <si>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</si>
  <si>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</si>
  <si>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</si>
  <si>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</si>
  <si>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</si>
  <si>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</si>
  <si>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</si>
  <si>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</si>
  <si>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</si>
  <si>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</si>
  <si>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</si>
  <si>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</si>
  <si>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</si>
  <si>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</si>
  <si>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</si>
  <si>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</si>
  <si>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</si>
  <si>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</si>
  <si>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</si>
  <si>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</si>
  <si>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</si>
  <si>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</si>
  <si>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</si>
  <si>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</si>
  <si>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</si>
  <si>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</si>
  <si>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</si>
  <si>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</si>
  <si>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</si>
  <si>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</si>
  <si>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</si>
  <si>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</si>
  <si>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</si>
  <si>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</si>
  <si>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</si>
  <si>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</si>
  <si>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</si>
  <si>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</si>
  <si>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</si>
  <si>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</si>
  <si>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</si>
  <si>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</si>
  <si>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</si>
  <si>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</si>
  <si>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</si>
  <si>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</si>
  <si>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</si>
  <si>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</si>
  <si>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</si>
  <si>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</si>
  <si>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</si>
  <si>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</si>
  <si>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</si>
  <si>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</si>
  <si>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</si>
  <si>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</si>
  <si>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</si>
  <si>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</si>
  <si>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</si>
  <si>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</si>
  <si>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</si>
  <si>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</si>
  <si>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</si>
  <si>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</si>
  <si>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</si>
  <si>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</si>
  <si>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</si>
  <si>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</si>
  <si>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</si>
  <si>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</si>
  <si>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</si>
  <si>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</si>
  <si>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</si>
  <si>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</si>
  <si>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</si>
  <si>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</si>
  <si>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</si>
  <si>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</si>
  <si>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</si>
  <si>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</si>
  <si>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</si>
  <si>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</si>
  <si>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</si>
  <si>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</si>
  <si>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</si>
  <si>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</si>
  <si>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</si>
  <si>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</si>
  <si>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</si>
  <si>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</si>
  <si>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</si>
  <si>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</si>
  <si>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</si>
  <si>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</si>
  <si>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</si>
  <si>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</si>
  <si>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</si>
  <si>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</si>
  <si>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</si>
  <si>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</si>
  <si>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</si>
  <si>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</si>
  <si>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</si>
  <si>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</si>
  <si>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</si>
  <si>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</si>
  <si>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</si>
  <si>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</si>
  <si>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</si>
  <si>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</si>
  <si>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</si>
  <si>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</si>
  <si>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</si>
  <si>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</si>
  <si>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</si>
  <si>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</si>
  <si>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</si>
  <si>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</si>
  <si>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</si>
  <si>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</si>
  <si>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</si>
  <si>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</si>
  <si>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</si>
  <si>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</si>
  <si>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</si>
  <si>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</si>
  <si>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</si>
  <si>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</si>
  <si>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</si>
  <si>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</si>
  <si>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</si>
  <si>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</si>
  <si>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</si>
  <si>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</si>
  <si>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</si>
  <si>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</si>
  <si>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</si>
  <si>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</si>
  <si>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</si>
  <si>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</si>
  <si>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</si>
  <si>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</si>
  <si>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</si>
  <si>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</si>
  <si>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</si>
  <si>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</si>
  <si>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</si>
  <si>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</si>
  <si>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</si>
  <si>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</si>
  <si>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</si>
  <si>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</si>
  <si>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</si>
  <si>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</si>
  <si>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</si>
  <si>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</si>
  <si>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</si>
  <si>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</si>
  <si>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</si>
  <si>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</si>
  <si>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</si>
  <si>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</si>
  <si>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</si>
  <si>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</si>
  <si>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</si>
  <si>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</si>
  <si>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</si>
  <si>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</si>
  <si>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</si>
  <si>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</si>
  <si>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</si>
  <si>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</si>
  <si>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</si>
  <si>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</si>
  <si>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</si>
  <si>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</si>
  <si>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</si>
  <si>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</si>
  <si>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</si>
  <si>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</si>
  <si>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</si>
  <si>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</si>
  <si>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</si>
  <si>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</si>
  <si>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</si>
  <si>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</si>
  <si>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</si>
  <si>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</si>
  <si>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</si>
  <si>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</si>
  <si>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</si>
  <si>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</si>
  <si>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</si>
  <si>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</si>
  <si>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</si>
  <si>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</si>
  <si>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</si>
  <si>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</si>
  <si>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</si>
  <si>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</si>
  <si>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</si>
  <si>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</si>
  <si>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</si>
  <si>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</si>
  <si>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</si>
  <si>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</si>
  <si>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</si>
  <si>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</si>
  <si>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</si>
  <si>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</si>
  <si>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</si>
  <si>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</si>
  <si>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</si>
  <si>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</si>
  <si>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</si>
  <si>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</si>
  <si>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</si>
  <si>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</si>
  <si>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</si>
  <si>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</si>
  <si>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</si>
  <si>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</si>
  <si>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</si>
  <si>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</si>
  <si>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</si>
  <si>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</si>
  <si>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</si>
  <si>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</si>
  <si>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</si>
  <si>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</si>
  <si>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</si>
  <si>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</si>
  <si>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</si>
  <si>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</si>
  <si>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</si>
  <si>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</si>
  <si>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</si>
  <si>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</si>
  <si>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</si>
  <si>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</si>
  <si>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</si>
  <si>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</si>
  <si>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</si>
  <si>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</si>
  <si>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</si>
  <si>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</si>
  <si>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</si>
  <si>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</si>
  <si>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</si>
  <si>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</si>
  <si>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</si>
  <si>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</si>
  <si>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</si>
  <si>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</si>
  <si>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</si>
  <si>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</si>
  <si>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</si>
  <si>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</si>
  <si>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</si>
  <si>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</si>
  <si>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</si>
  <si>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</si>
  <si>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</si>
  <si>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</si>
  <si>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</si>
  <si>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</si>
  <si>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</si>
  <si>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</si>
  <si>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</si>
  <si>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</si>
  <si>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</si>
  <si>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</si>
  <si>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</si>
  <si>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</si>
  <si>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</si>
  <si>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</si>
  <si>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</si>
  <si>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</si>
  <si>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</si>
  <si>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</si>
  <si>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</si>
  <si>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</si>
  <si>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</si>
  <si>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</si>
  <si>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</si>
  <si>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</si>
  <si>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</si>
  <si>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</si>
  <si>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</si>
  <si>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</si>
  <si>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</si>
  <si>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</si>
  <si>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</si>
  <si>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</si>
  <si>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</si>
  <si>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</si>
  <si>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</si>
  <si>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</si>
  <si>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</si>
  <si>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</si>
  <si>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</si>
  <si>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</si>
  <si>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</si>
  <si>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</si>
  <si>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</si>
  <si>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</si>
  <si>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</si>
  <si>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</si>
  <si>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</si>
  <si>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</si>
  <si>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</si>
  <si>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</si>
  <si>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</si>
  <si>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</si>
  <si>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</si>
  <si>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</si>
  <si>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</si>
  <si>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</si>
  <si>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</si>
  <si>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</si>
  <si>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</si>
  <si>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</si>
  <si>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</si>
  <si>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</si>
  <si>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</si>
  <si>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</si>
  <si>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</si>
  <si>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</si>
  <si>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</si>
  <si>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</si>
  <si>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</si>
  <si>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</si>
  <si>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</si>
  <si>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</si>
  <si>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</si>
  <si>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</si>
  <si>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</si>
  <si>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</si>
  <si>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</si>
  <si>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</si>
  <si>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</si>
  <si>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</si>
  <si>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</si>
  <si>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</si>
  <si>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</si>
  <si>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</si>
  <si>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</si>
  <si>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</si>
  <si>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</si>
  <si>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</si>
  <si>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</si>
  <si>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</si>
  <si>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</si>
  <si>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</si>
  <si>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</si>
  <si>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</si>
  <si>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</si>
  <si>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</si>
  <si>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</si>
  <si>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</si>
  <si>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</si>
  <si>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</si>
  <si>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</si>
  <si>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</si>
  <si>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</si>
  <si>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</si>
  <si>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</si>
  <si>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</si>
  <si>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</si>
  <si>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</si>
  <si>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</si>
  <si>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</si>
  <si>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</si>
  <si>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</si>
  <si>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</si>
  <si>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</si>
  <si>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</si>
  <si>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</si>
  <si>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</si>
  <si>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</si>
  <si>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</si>
  <si>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</si>
  <si>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</si>
  <si>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</si>
  <si>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</si>
  <si>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</si>
  <si>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</si>
  <si>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</si>
  <si>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</si>
  <si>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</si>
  <si>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</si>
  <si>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</si>
  <si>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</si>
  <si>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</si>
  <si>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</si>
  <si>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</si>
  <si>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</si>
  <si>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</si>
  <si>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</si>
  <si>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</si>
  <si>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</si>
  <si>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</si>
  <si>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</si>
  <si>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</si>
  <si>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</si>
  <si>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</si>
  <si>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</si>
  <si>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</si>
  <si>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</si>
  <si>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</si>
  <si>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</si>
  <si>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</si>
  <si>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</si>
  <si>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</si>
  <si>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</si>
  <si>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</si>
  <si>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</si>
  <si>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</si>
  <si>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</si>
  <si>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</si>
  <si>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</si>
  <si>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</si>
  <si>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</si>
  <si>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</si>
  <si>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</si>
  <si>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</si>
  <si>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</si>
  <si>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</si>
  <si>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</si>
  <si>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</si>
  <si>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</si>
  <si>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</si>
  <si>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</si>
  <si>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</si>
  <si>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</si>
  <si>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</si>
  <si>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</si>
  <si>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</si>
  <si>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</si>
  <si>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</si>
  <si>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</si>
  <si>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</si>
  <si>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</si>
  <si>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</si>
  <si>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</si>
  <si>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</si>
  <si>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</si>
  <si>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</si>
  <si>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</si>
  <si>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</si>
  <si>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</si>
  <si>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</si>
  <si>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</si>
  <si>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</si>
  <si>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</si>
  <si>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</si>
  <si>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</si>
  <si>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</si>
  <si>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</si>
  <si>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</si>
  <si>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</si>
  <si>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</si>
  <si>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</si>
  <si>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</si>
  <si>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</si>
  <si>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</si>
  <si>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</si>
  <si>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</si>
  <si>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</si>
  <si>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</si>
  <si>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</si>
  <si>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</si>
  <si>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</si>
  <si>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</si>
  <si>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</si>
  <si>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</si>
  <si>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</si>
  <si>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</si>
  <si>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</si>
  <si>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</si>
  <si>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</si>
  <si>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</si>
  <si>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</si>
  <si>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</si>
  <si>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</si>
  <si>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</si>
  <si>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</si>
  <si>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</si>
  <si>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</si>
  <si>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</si>
  <si>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</si>
  <si>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</si>
  <si>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</si>
  <si>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</si>
  <si>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</si>
  <si>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</si>
  <si>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</si>
  <si>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</si>
  <si>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</si>
  <si>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</si>
  <si>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</si>
  <si>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</si>
  <si>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</si>
  <si>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</si>
  <si>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</si>
  <si>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</si>
  <si>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</si>
  <si>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</si>
  <si>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</si>
  <si>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</si>
  <si>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</si>
  <si>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</si>
  <si>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</si>
  <si>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</si>
  <si>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</si>
  <si>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</si>
  <si>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</si>
  <si>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</si>
  <si>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</si>
  <si>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</si>
  <si>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</si>
  <si>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</si>
  <si>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</si>
  <si>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</si>
  <si>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</si>
  <si>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</si>
  <si>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</si>
  <si>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</si>
  <si>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</si>
  <si>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</si>
  <si>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</si>
  <si>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</si>
  <si>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</si>
  <si>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</si>
  <si>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</si>
  <si>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</si>
  <si>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</si>
  <si>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</si>
  <si>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</si>
  <si>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</si>
  <si>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</si>
  <si>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</si>
  <si>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</si>
  <si>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</si>
  <si>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</si>
  <si>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</si>
  <si>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</si>
  <si>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</si>
  <si>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</si>
  <si>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</si>
  <si>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</si>
  <si>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</si>
  <si>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</si>
  <si>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</si>
  <si>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</si>
  <si>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</si>
  <si>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</si>
  <si>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</si>
  <si>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</si>
  <si>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</si>
  <si>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</si>
  <si>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</si>
  <si>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</si>
  <si>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</si>
  <si>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</si>
  <si>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</si>
  <si>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</si>
  <si>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</si>
  <si>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</si>
  <si>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</si>
  <si>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</si>
  <si>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</si>
  <si>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</si>
  <si>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</si>
  <si>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</si>
  <si>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</si>
  <si>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</si>
  <si>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</si>
  <si>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</si>
  <si>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</si>
  <si>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</si>
  <si>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</si>
  <si>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</si>
  <si>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</si>
  <si>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</si>
  <si>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</si>
  <si>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</si>
  <si>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</si>
  <si>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</si>
  <si>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</si>
  <si>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</si>
  <si>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</si>
  <si>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</si>
  <si>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</si>
  <si>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</si>
  <si>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</si>
  <si>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</si>
  <si>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</si>
  <si>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</si>
  <si>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</si>
  <si>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</si>
  <si>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</si>
  <si>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</si>
  <si>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</si>
  <si>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</si>
  <si>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</si>
  <si>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</si>
  <si>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</si>
  <si>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</si>
  <si>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</si>
  <si>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</si>
  <si>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</si>
  <si>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</si>
  <si>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</si>
  <si>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</si>
  <si>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</si>
  <si>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</si>
  <si>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</si>
  <si>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</si>
  <si>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</si>
  <si>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</si>
  <si>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</si>
  <si>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</si>
  <si>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</si>
  <si>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</si>
  <si>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</si>
  <si>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</si>
  <si>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</si>
  <si>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</si>
  <si>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</si>
  <si>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</si>
  <si>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</si>
  <si>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</si>
  <si>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</si>
  <si>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</si>
  <si>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</si>
  <si>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</si>
  <si>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</si>
  <si>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</si>
  <si>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</si>
  <si>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</si>
  <si>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</si>
  <si>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</si>
  <si>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</si>
  <si>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</si>
  <si>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</si>
  <si>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</si>
  <si>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</si>
  <si>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</si>
  <si>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</si>
  <si>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</si>
  <si>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</si>
  <si>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</si>
  <si>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</si>
  <si>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</si>
  <si>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</si>
  <si>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</si>
  <si>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</si>
  <si>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</si>
  <si>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</si>
  <si>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</si>
  <si>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</si>
  <si>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</si>
  <si>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</si>
  <si>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</si>
  <si>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</si>
  <si>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</si>
  <si>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</si>
  <si>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</si>
  <si>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</si>
  <si>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</si>
  <si>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</si>
  <si>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</si>
  <si>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</si>
  <si>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</si>
  <si>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</si>
  <si>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</si>
  <si>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</si>
  <si>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</si>
  <si>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</si>
  <si>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</si>
  <si>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</si>
  <si>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</si>
  <si>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</si>
  <si>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</si>
  <si>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</si>
  <si>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</si>
  <si>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</si>
  <si>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</si>
  <si>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</si>
  <si>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</si>
  <si>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</si>
  <si>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</si>
  <si>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</si>
  <si>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</si>
  <si>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</si>
  <si>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</si>
  <si>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</si>
  <si>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</si>
  <si>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</si>
  <si>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</si>
  <si>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</si>
  <si>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</si>
  <si>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</si>
  <si>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</si>
  <si>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</si>
  <si>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</si>
  <si>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</si>
  <si>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</si>
  <si>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</si>
  <si>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</si>
  <si>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</si>
  <si>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</si>
  <si>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</si>
  <si>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</si>
  <si>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</si>
  <si>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</si>
  <si>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</si>
  <si>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</si>
  <si>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</si>
  <si>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</si>
  <si>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</si>
  <si>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</si>
  <si>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</si>
  <si>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</si>
  <si>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</si>
  <si>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</si>
  <si>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</si>
  <si>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</si>
  <si>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</si>
  <si>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</si>
  <si>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</si>
  <si>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</si>
  <si>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</si>
  <si>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</si>
  <si>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</si>
  <si>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</si>
  <si>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</si>
  <si>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</si>
  <si>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</si>
  <si>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</si>
  <si>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</si>
  <si>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</si>
  <si>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</si>
  <si>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</si>
  <si>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</si>
  <si>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</si>
  <si>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</si>
  <si>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</si>
  <si>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</si>
  <si>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</si>
  <si>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</si>
  <si>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</si>
  <si>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</si>
  <si>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</si>
  <si>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</si>
  <si>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</si>
  <si>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</si>
  <si>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</si>
  <si>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</si>
  <si>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</si>
  <si>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</si>
  <si>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</si>
  <si>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</si>
  <si>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</si>
  <si>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</si>
  <si>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</si>
  <si>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</si>
  <si>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</si>
  <si>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</si>
  <si>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</si>
  <si>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</si>
  <si>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</si>
  <si>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</si>
  <si>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</si>
  <si>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</si>
  <si>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</si>
  <si>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</si>
  <si>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</si>
  <si>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</si>
  <si>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</si>
  <si>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</si>
  <si>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</si>
  <si>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</si>
  <si>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</si>
  <si>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</si>
  <si>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</si>
  <si>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</si>
  <si>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</si>
  <si>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</si>
  <si>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</si>
  <si>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</si>
  <si>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</si>
  <si>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</si>
  <si>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</si>
  <si>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</si>
  <si>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</si>
  <si>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</si>
  <si>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</si>
  <si>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</si>
  <si>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</si>
  <si>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</si>
  <si>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</si>
  <si>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</si>
  <si>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</si>
  <si>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</si>
  <si>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</si>
  <si>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</si>
  <si>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</si>
  <si>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</si>
  <si>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</si>
  <si>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</si>
  <si>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</si>
  <si>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</si>
  <si>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</si>
  <si>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</si>
  <si>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</si>
  <si>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</si>
  <si>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</si>
  <si>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</si>
  <si>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</si>
  <si>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</si>
  <si>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</si>
  <si>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</si>
  <si>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</si>
  <si>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</si>
  <si>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</si>
  <si>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</si>
  <si>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</si>
  <si>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</si>
  <si>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</si>
  <si>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</si>
  <si>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</si>
  <si>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</si>
  <si>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</si>
  <si>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</si>
  <si>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</si>
  <si>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</si>
  <si>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</si>
  <si>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</si>
  <si>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</si>
  <si>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</si>
  <si>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</si>
  <si>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</si>
  <si>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</si>
  <si>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</si>
  <si>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</si>
  <si>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</si>
  <si>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</si>
  <si>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</si>
  <si>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</si>
  <si>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</si>
  <si>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</si>
  <si>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</si>
  <si>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</si>
  <si>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</si>
  <si>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</si>
  <si>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</si>
  <si>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</si>
  <si>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</si>
  <si>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</si>
  <si>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</si>
  <si>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</si>
  <si>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</si>
  <si>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</si>
  <si>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</si>
  <si>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</si>
  <si>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</si>
  <si>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</si>
  <si>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</si>
  <si>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</si>
  <si>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</si>
  <si>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</si>
  <si>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</si>
  <si>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</si>
  <si>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</si>
  <si>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</si>
  <si>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</si>
  <si>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</si>
  <si>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</si>
  <si>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</si>
  <si>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</si>
  <si>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</si>
  <si>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</si>
  <si>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</si>
  <si>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</si>
  <si>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</si>
  <si>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</si>
  <si>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</si>
  <si>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</si>
  <si>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</si>
  <si>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</si>
  <si>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</si>
  <si>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</si>
  <si>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</si>
  <si>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</si>
  <si>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</si>
  <si>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</si>
  <si>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</si>
  <si>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</si>
  <si>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</si>
  <si>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</si>
  <si>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</si>
  <si>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</si>
  <si>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</si>
  <si>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</si>
  <si>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</si>
  <si>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</si>
  <si>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</si>
  <si>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</si>
  <si>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</si>
  <si>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</si>
  <si>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</si>
  <si>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</si>
  <si>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</si>
  <si>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</si>
  <si>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</si>
  <si>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</si>
  <si>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</si>
  <si>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</si>
  <si>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</si>
  <si>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</si>
  <si>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</si>
  <si>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</si>
  <si>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</si>
  <si>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</si>
  <si>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</si>
  <si>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</si>
  <si>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</si>
  <si>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</si>
  <si>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</si>
  <si>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</si>
  <si>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</si>
  <si>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</si>
  <si>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</si>
  <si>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</si>
  <si>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</si>
  <si>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</si>
  <si>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</si>
  <si>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</si>
  <si>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</si>
  <si>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</si>
  <si>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</si>
  <si>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</si>
  <si>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</si>
  <si>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</si>
  <si>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</si>
  <si>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</si>
  <si>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</si>
  <si>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</si>
  <si>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</si>
  <si>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</si>
  <si>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</si>
  <si>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</si>
  <si>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</si>
  <si>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</si>
  <si>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</si>
  <si>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</si>
  <si>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</si>
  <si>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</si>
  <si>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</si>
  <si>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</si>
  <si>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</si>
  <si>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</si>
  <si>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</si>
  <si>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</si>
  <si>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</si>
  <si>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</si>
  <si>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</si>
  <si>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</si>
  <si>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</si>
  <si>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</si>
  <si>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</si>
  <si>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</si>
  <si>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</si>
  <si>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</si>
  <si>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</si>
  <si>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</si>
  <si>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</si>
  <si>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</si>
  <si>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</si>
  <si>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</si>
  <si>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</si>
  <si>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</si>
  <si>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</si>
  <si>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</si>
  <si>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</si>
  <si>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</si>
  <si>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</si>
  <si>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</si>
  <si>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</si>
  <si>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</si>
  <si>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</si>
  <si>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</si>
  <si>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</si>
  <si>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</si>
  <si>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</si>
  <si>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</si>
  <si>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</si>
  <si>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</si>
  <si>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</si>
  <si>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</si>
  <si>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</si>
  <si>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</si>
  <si>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</si>
  <si>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</si>
  <si>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</si>
  <si>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</si>
  <si>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</si>
  <si>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</si>
  <si>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</si>
  <si>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</si>
  <si>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</si>
  <si>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</si>
  <si>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</si>
  <si>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</si>
  <si>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</si>
  <si>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</si>
  <si>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</si>
  <si>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</si>
  <si>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</si>
  <si>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</si>
  <si>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</si>
  <si>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</si>
  <si>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</si>
  <si>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</si>
  <si>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</si>
  <si>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</si>
  <si>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</si>
  <si>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</si>
  <si>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</si>
  <si>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</si>
  <si>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</si>
  <si>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</si>
  <si>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</si>
  <si>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</si>
  <si>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</si>
  <si>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</si>
  <si>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</si>
  <si>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</si>
  <si>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</si>
  <si>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</si>
  <si>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</si>
  <si>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</si>
  <si>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</si>
  <si>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</si>
  <si>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</si>
  <si>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</si>
  <si>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</si>
  <si>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</si>
  <si>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</si>
  <si>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</si>
  <si>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</si>
  <si>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</si>
  <si>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</si>
  <si>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</si>
  <si>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</si>
  <si>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</si>
  <si>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</si>
  <si>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</si>
  <si>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</si>
  <si>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</si>
  <si>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</si>
  <si>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</si>
  <si>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</si>
  <si>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</si>
  <si>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</si>
  <si>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</si>
  <si>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</si>
  <si>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</si>
  <si>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</si>
  <si>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</si>
  <si>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</si>
  <si>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</si>
  <si>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</si>
  <si>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</si>
  <si>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</si>
  <si>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</si>
  <si>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</si>
  <si>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</si>
  <si>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</si>
  <si>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</si>
  <si>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</si>
  <si>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</si>
  <si>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</si>
  <si>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</si>
  <si>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</si>
  <si>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</si>
  <si>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</si>
  <si>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</si>
  <si>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</si>
  <si>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</si>
  <si>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</si>
  <si>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</si>
  <si>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</si>
  <si>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</si>
  <si>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</si>
  <si>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</si>
  <si>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</si>
  <si>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</si>
  <si>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</si>
  <si>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</si>
  <si>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</si>
  <si>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</si>
  <si>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</si>
  <si>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</si>
  <si>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</si>
  <si>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</si>
  <si>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</si>
  <si>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</si>
  <si>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</si>
  <si>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</si>
  <si>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</si>
  <si>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</si>
  <si>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</si>
  <si>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</si>
  <si>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</si>
  <si>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</si>
  <si>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</si>
  <si>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</si>
  <si>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</si>
  <si>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</si>
  <si>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</si>
  <si>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</si>
  <si>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</si>
  <si>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</si>
  <si>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</si>
  <si>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</si>
  <si>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</si>
  <si>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</si>
  <si>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</si>
  <si>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</si>
  <si>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</si>
  <si>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</si>
  <si>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</si>
  <si>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</si>
  <si>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</si>
  <si>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</si>
  <si>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</si>
  <si>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</si>
  <si>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</si>
  <si>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</si>
  <si>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</si>
  <si>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</si>
  <si>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</si>
  <si>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</si>
  <si>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</si>
  <si>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</si>
  <si>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</si>
  <si>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</si>
  <si>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</si>
  <si>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</si>
  <si>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</si>
  <si>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</si>
  <si>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</si>
  <si>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</si>
  <si>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</si>
  <si>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</si>
  <si>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</si>
  <si>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</si>
  <si>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</si>
  <si>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</si>
  <si>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</si>
  <si>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</si>
  <si>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</si>
  <si>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</si>
  <si>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</si>
  <si>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</si>
  <si>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</si>
  <si>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</si>
  <si>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</si>
  <si>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</si>
  <si>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</si>
  <si>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</si>
  <si>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</si>
  <si>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</si>
  <si>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</si>
  <si>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</si>
  <si>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</si>
  <si>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</si>
  <si>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</si>
  <si>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</si>
  <si>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</si>
  <si>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</si>
  <si>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</si>
  <si>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</si>
  <si>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</si>
  <si>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</si>
  <si>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</si>
  <si>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</si>
  <si>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</si>
  <si>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</si>
  <si>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</si>
  <si>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</si>
  <si>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</si>
  <si>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</si>
  <si>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</si>
  <si>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</si>
  <si>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</si>
  <si>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</si>
  <si>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</si>
  <si>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</si>
  <si>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</si>
  <si>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</si>
  <si>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</si>
  <si>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</si>
  <si>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</si>
  <si>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</si>
  <si>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</si>
  <si>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</si>
  <si>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</si>
  <si>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</si>
  <si>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</si>
  <si>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</si>
  <si>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</si>
  <si>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</si>
  <si>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</si>
  <si>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</si>
  <si>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</si>
  <si>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</si>
  <si>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</si>
  <si>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</si>
  <si>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</si>
  <si>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</si>
  <si>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</si>
  <si>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</si>
  <si>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</si>
  <si>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</si>
  <si>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</si>
  <si>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</si>
  <si>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</si>
  <si>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</si>
  <si>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</si>
  <si>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</si>
  <si>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</si>
  <si>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</si>
  <si>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</si>
  <si>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</si>
  <si>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</si>
  <si>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</si>
  <si>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</si>
  <si>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</si>
  <si>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</si>
  <si>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</si>
  <si>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</si>
  <si>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</si>
  <si>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</si>
  <si>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</si>
  <si>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</si>
  <si>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</si>
  <si>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</si>
  <si>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</si>
  <si>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</si>
  <si>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</si>
  <si>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</si>
  <si>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</si>
  <si>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</si>
  <si>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</si>
  <si>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</si>
  <si>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</si>
  <si>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</si>
  <si>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</si>
  <si>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</si>
  <si>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</si>
  <si>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</si>
  <si>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</si>
  <si>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</si>
  <si>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</si>
  <si>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</si>
  <si>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</si>
  <si>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</si>
  <si>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</si>
  <si>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</si>
  <si>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</si>
  <si>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</si>
  <si>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</si>
  <si>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</si>
  <si>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</si>
  <si>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</si>
  <si>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</si>
  <si>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</si>
  <si>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</si>
  <si>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</si>
  <si>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</si>
  <si>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</si>
  <si>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</si>
  <si>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</si>
  <si>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</si>
  <si>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</si>
  <si>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</si>
  <si>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</si>
  <si>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</si>
  <si>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</si>
  <si>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</si>
  <si>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</si>
  <si>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</si>
  <si>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</si>
  <si>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</si>
  <si>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</si>
  <si>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</si>
  <si>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</si>
  <si>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</si>
  <si>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</si>
  <si>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</si>
  <si>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</si>
  <si>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</si>
  <si>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</si>
  <si>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</si>
  <si>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</si>
  <si>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</si>
  <si>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</si>
  <si>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</si>
  <si>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</si>
  <si>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</si>
  <si>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</si>
  <si>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</si>
  <si>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</si>
  <si>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</si>
  <si>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</si>
  <si>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</si>
  <si>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</si>
  <si>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</si>
  <si>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</si>
  <si>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</si>
  <si>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</si>
  <si>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</si>
  <si>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</si>
  <si>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</si>
  <si>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</si>
  <si>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</si>
  <si>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</si>
  <si>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</si>
  <si>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</si>
  <si>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</si>
  <si>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</si>
  <si>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</si>
  <si>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</si>
  <si>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</si>
  <si>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</si>
  <si>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</si>
  <si>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</si>
  <si>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</si>
  <si>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</si>
  <si>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</si>
  <si>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</si>
  <si>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</si>
  <si>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</si>
  <si>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</si>
  <si>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</si>
  <si>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</si>
  <si>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</si>
  <si>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</si>
  <si>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</si>
  <si>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</si>
  <si>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</si>
  <si>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</si>
  <si>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</si>
  <si>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</si>
  <si>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</si>
  <si>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</si>
  <si>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</si>
  <si>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</si>
  <si>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</si>
  <si>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</si>
  <si>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</si>
  <si>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</si>
  <si>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</si>
  <si>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</si>
  <si>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</si>
  <si>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</si>
  <si>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</si>
  <si>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</si>
  <si>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</si>
  <si>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</si>
  <si>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</si>
  <si>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</si>
  <si>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</si>
  <si>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</si>
  <si>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</si>
  <si>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</si>
  <si>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</si>
  <si>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</si>
  <si>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</si>
  <si>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</si>
  <si>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</si>
  <si>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</si>
  <si>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</si>
  <si>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</si>
  <si>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</si>
  <si>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</si>
  <si>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</si>
  <si>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</si>
  <si>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</si>
  <si>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</si>
  <si>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</si>
  <si>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</si>
  <si>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</si>
  <si>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</si>
  <si>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</si>
  <si>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</si>
  <si>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</si>
  <si>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</si>
  <si>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</si>
  <si>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</si>
  <si>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</si>
  <si>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</si>
  <si>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</si>
  <si>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</si>
  <si>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</si>
  <si>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</si>
  <si>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</si>
  <si>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</si>
  <si>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</si>
  <si>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</si>
  <si>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</si>
  <si>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</si>
  <si>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</si>
  <si>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</si>
  <si>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</si>
  <si>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</si>
  <si>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</si>
  <si>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</si>
  <si>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</si>
  <si>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</si>
  <si>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</si>
  <si>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</si>
  <si>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</si>
  <si>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</si>
  <si>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</si>
  <si>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</si>
  <si>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</si>
  <si>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</si>
  <si>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</si>
  <si>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</si>
  <si>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</si>
  <si>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</si>
  <si>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</si>
  <si>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</si>
  <si>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</si>
  <si>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</si>
  <si>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</si>
  <si>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</si>
  <si>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</si>
  <si>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</si>
  <si>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</si>
  <si>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</si>
  <si>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</si>
  <si>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</si>
  <si>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</si>
  <si>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</si>
  <si>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</si>
  <si>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</si>
  <si>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</si>
  <si>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</si>
  <si>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</si>
  <si>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</si>
  <si>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</si>
  <si>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</si>
  <si>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</si>
  <si>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</si>
  <si>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</si>
  <si>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</si>
  <si>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</si>
  <si>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</si>
  <si>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</si>
  <si>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</si>
  <si>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</si>
  <si>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</si>
  <si>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</si>
  <si>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</si>
  <si>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</si>
  <si>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</si>
  <si>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</si>
  <si>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</si>
  <si>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</si>
  <si>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</si>
  <si>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</si>
  <si>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</si>
  <si>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</si>
  <si>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</si>
  <si>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</si>
  <si>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</si>
  <si>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</si>
  <si>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</si>
  <si>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</si>
  <si>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</si>
  <si>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</si>
  <si>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</si>
  <si>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</si>
  <si>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</si>
  <si>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</si>
  <si>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</si>
  <si>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</si>
  <si>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</si>
  <si>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</si>
  <si>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</si>
  <si>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</si>
  <si>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</si>
  <si>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</si>
  <si>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</si>
  <si>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</si>
  <si>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</si>
  <si>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</si>
  <si>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</si>
  <si>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</si>
  <si>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</si>
  <si>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</si>
  <si>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</si>
  <si>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</si>
  <si>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</si>
  <si>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</si>
  <si>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</si>
  <si>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</si>
  <si>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</si>
  <si>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</si>
  <si>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</si>
  <si>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</si>
  <si>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</si>
  <si>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</si>
  <si>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</si>
  <si>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</si>
  <si>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</si>
  <si>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</si>
  <si>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</si>
  <si>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</si>
  <si>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</si>
  <si>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</si>
  <si>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</si>
  <si>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</si>
  <si>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</si>
  <si>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</si>
  <si>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</si>
  <si>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</si>
  <si>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</si>
  <si>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</si>
  <si>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</si>
  <si>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</si>
  <si>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</si>
  <si>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</si>
  <si>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</si>
  <si>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</si>
  <si>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</si>
  <si>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</si>
  <si>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</si>
  <si>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</si>
  <si>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</si>
  <si>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</si>
  <si>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</si>
  <si>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</si>
  <si>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</si>
  <si>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</si>
  <si>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</si>
  <si>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</si>
  <si>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</si>
  <si>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</si>
  <si>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</si>
  <si>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</si>
  <si>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</si>
  <si>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</si>
  <si>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</si>
  <si>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</si>
  <si>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</si>
  <si>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</si>
  <si>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</si>
  <si>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</si>
  <si>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</si>
  <si>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</si>
  <si>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</si>
  <si>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</si>
  <si>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</si>
  <si>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</si>
  <si>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</si>
  <si>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</si>
  <si>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</si>
  <si>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</si>
  <si>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</si>
  <si>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</si>
  <si>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</si>
  <si>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</si>
  <si>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</si>
  <si>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</si>
  <si>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</si>
  <si>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</si>
  <si>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</si>
  <si>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</si>
  <si>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</si>
  <si>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</si>
  <si>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</si>
  <si>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</si>
  <si>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</si>
  <si>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</si>
  <si>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</si>
  <si>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</si>
  <si>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</si>
  <si>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</si>
  <si>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</si>
  <si>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</si>
  <si>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</si>
  <si>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</si>
  <si>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</si>
  <si>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</si>
  <si>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</si>
  <si>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</si>
  <si>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</si>
  <si>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</si>
  <si>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</si>
  <si>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</si>
  <si>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</si>
  <si>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</si>
  <si>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</si>
  <si>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</si>
  <si>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</si>
  <si>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</si>
  <si>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</si>
  <si>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</si>
  <si>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</si>
  <si>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</si>
  <si>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</si>
  <si>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</si>
  <si>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</si>
  <si>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</si>
  <si>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</si>
  <si>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</si>
  <si>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</si>
  <si>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</si>
  <si>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</si>
  <si>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</si>
  <si>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</si>
  <si>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</si>
  <si>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</si>
  <si>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</si>
  <si>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</si>
  <si>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</si>
  <si>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</si>
  <si>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</si>
  <si>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</si>
  <si>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</si>
  <si>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</si>
  <si>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</si>
  <si>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</si>
  <si>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</si>
  <si>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</si>
  <si>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</si>
  <si>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</si>
  <si>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</si>
  <si>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</si>
  <si>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</si>
  <si>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</si>
  <si>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</si>
  <si>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</si>
  <si>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</si>
  <si>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</si>
  <si>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</si>
  <si>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</si>
  <si>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</si>
  <si>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</si>
  <si>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</si>
  <si>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</si>
  <si>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</si>
  <si>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</si>
  <si>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</si>
  <si>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</si>
  <si>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</si>
  <si>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</si>
  <si>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</si>
  <si>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</si>
  <si>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</si>
  <si>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</si>
  <si>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</si>
  <si>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</si>
  <si>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</si>
  <si>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</si>
  <si>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</si>
  <si>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</si>
  <si>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</si>
  <si>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</si>
  <si>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</si>
  <si>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</si>
  <si>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</si>
  <si>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</si>
  <si>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</si>
  <si>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</si>
  <si>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</si>
  <si>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</si>
  <si>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</si>
  <si>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</si>
  <si>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</si>
  <si>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</si>
  <si>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</si>
  <si>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</si>
  <si>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</si>
  <si>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</si>
  <si>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</si>
  <si>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</si>
  <si>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</si>
  <si>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</si>
  <si>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</si>
  <si>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</si>
  <si>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</si>
  <si>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</si>
  <si>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</si>
  <si>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</si>
  <si>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</si>
  <si>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</si>
  <si>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</si>
  <si>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</si>
  <si>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</si>
  <si>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</si>
  <si>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</si>
  <si>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</si>
  <si>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</si>
  <si>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</si>
  <si>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</si>
  <si>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</si>
  <si>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</si>
  <si>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</si>
  <si>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</si>
  <si>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</si>
  <si>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</si>
  <si>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</si>
  <si>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</si>
  <si>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</si>
  <si>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</si>
  <si>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</si>
  <si>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</si>
  <si>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</si>
  <si>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</si>
  <si>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</si>
  <si>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</si>
  <si>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</si>
  <si>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</si>
  <si>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</si>
  <si>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</si>
  <si>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</si>
  <si>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</si>
  <si>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</si>
  <si>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</si>
  <si>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</si>
  <si>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</si>
  <si>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</si>
  <si>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</si>
  <si>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</si>
  <si>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</si>
  <si>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</si>
  <si>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</si>
  <si>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</si>
  <si>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</si>
  <si>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</si>
  <si>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</si>
  <si>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</si>
  <si>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</si>
  <si>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</si>
  <si>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</si>
  <si>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</si>
  <si>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</si>
  <si>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</si>
  <si>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</si>
  <si>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</si>
  <si>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</si>
  <si>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</si>
  <si>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</si>
  <si>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</si>
  <si>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</si>
  <si>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</si>
  <si>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</si>
  <si>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</si>
  <si>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</si>
  <si>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</si>
  <si>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</si>
  <si>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</si>
  <si>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</si>
  <si>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</si>
  <si>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</si>
  <si>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</si>
  <si>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</si>
  <si>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</si>
  <si>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</si>
  <si>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</si>
  <si>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</si>
  <si>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</si>
  <si>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</si>
  <si>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</si>
  <si>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</si>
  <si>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</si>
  <si>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</si>
  <si>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</si>
  <si>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</si>
  <si>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</si>
  <si>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</si>
  <si>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</si>
  <si>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</si>
  <si>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</si>
  <si>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</si>
  <si>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</si>
  <si>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</si>
  <si>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</si>
  <si>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</si>
  <si>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</si>
  <si>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</si>
  <si>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</si>
  <si>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</si>
  <si>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</si>
  <si>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</si>
  <si>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</si>
  <si>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</si>
  <si>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</si>
  <si>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</si>
  <si>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</si>
  <si>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</si>
  <si>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</si>
  <si>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</si>
  <si>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</si>
  <si>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</si>
  <si>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</si>
  <si>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</si>
  <si>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</si>
  <si>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</si>
  <si>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</si>
  <si>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</si>
  <si>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</si>
  <si>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</si>
  <si>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</si>
  <si>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</si>
  <si>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</si>
  <si>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</si>
  <si>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</si>
  <si>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</si>
  <si>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</si>
  <si>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</si>
  <si>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</si>
  <si>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</si>
  <si>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</si>
  <si>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</si>
  <si>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</si>
  <si>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</si>
  <si>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</si>
  <si>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</si>
  <si>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</si>
  <si>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</si>
  <si>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</si>
  <si>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</si>
  <si>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</si>
  <si>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</si>
  <si>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</si>
  <si>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</si>
  <si>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</si>
  <si>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</si>
  <si>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</si>
  <si>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</si>
  <si>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</si>
  <si>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</si>
  <si>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</si>
  <si>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</si>
  <si>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</si>
  <si>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</si>
  <si>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</si>
  <si>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</si>
  <si>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</si>
  <si>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</si>
  <si>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</si>
  <si>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</si>
  <si>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</si>
  <si>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</si>
  <si>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</si>
  <si>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</si>
  <si>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</si>
  <si>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</si>
  <si>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</si>
  <si>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</si>
  <si>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</si>
  <si>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</si>
  <si>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</si>
  <si>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</si>
  <si>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</si>
  <si>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</si>
  <si>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</si>
  <si>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</si>
  <si>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</si>
  <si>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</si>
  <si>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</si>
  <si>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</si>
  <si>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</si>
  <si>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</si>
  <si>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</si>
  <si>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</si>
  <si>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</si>
  <si>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</si>
  <si>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</si>
  <si>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</si>
  <si>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</si>
  <si>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</si>
  <si>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</si>
  <si>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</si>
  <si>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</si>
  <si>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</si>
  <si>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</si>
  <si>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</si>
  <si>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</si>
  <si>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</si>
  <si>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</si>
  <si>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</si>
  <si>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</si>
  <si>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</si>
  <si>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</si>
  <si>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</si>
  <si>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</si>
  <si>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</si>
  <si>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</si>
  <si>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</si>
  <si>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</si>
  <si>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</si>
  <si>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</si>
  <si>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</si>
  <si>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</si>
  <si>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</si>
  <si>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</si>
  <si>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</si>
  <si>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</si>
  <si>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</si>
  <si>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</si>
  <si>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</si>
  <si>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</si>
  <si>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</si>
  <si>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</si>
  <si>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</si>
  <si>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</si>
  <si>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</si>
  <si>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</si>
  <si>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</si>
  <si>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</si>
  <si>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</si>
  <si>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</si>
  <si>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</si>
  <si>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</si>
  <si>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</si>
  <si>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</si>
  <si>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</si>
  <si>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</si>
  <si>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</si>
  <si>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</si>
  <si>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</si>
  <si>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</si>
  <si>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</si>
  <si>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</si>
  <si>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</si>
  <si>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</si>
  <si>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</si>
  <si>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</si>
  <si>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</si>
  <si>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</si>
  <si>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</si>
  <si>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</si>
  <si>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</si>
  <si>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</si>
  <si>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</si>
  <si>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</si>
  <si>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</si>
  <si>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</si>
  <si>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</si>
  <si>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</si>
  <si>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</si>
  <si>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</si>
  <si>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</si>
  <si>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</si>
  <si>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</si>
  <si>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</si>
  <si>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</si>
  <si>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</si>
  <si>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</si>
  <si>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</si>
  <si>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</si>
  <si>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</si>
  <si>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</si>
  <si>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</si>
  <si>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</si>
  <si>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</si>
  <si>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</si>
  <si>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</si>
  <si>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</si>
  <si>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</si>
  <si>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</si>
  <si>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</si>
  <si>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</si>
  <si>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</si>
  <si>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</si>
  <si>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</si>
  <si>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</si>
  <si>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</si>
  <si>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</si>
  <si>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</si>
  <si>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</si>
  <si>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</si>
  <si>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</si>
  <si>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</si>
  <si>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</si>
  <si>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</si>
  <si>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</si>
  <si>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</si>
  <si>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</si>
  <si>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</si>
  <si>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</si>
  <si>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</si>
  <si>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</si>
  <si>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</si>
  <si>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</si>
  <si>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</si>
  <si>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</si>
  <si>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</si>
  <si>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</si>
  <si>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</si>
  <si>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</si>
  <si>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</si>
  <si>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</si>
  <si>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</si>
  <si>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</si>
  <si>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</si>
  <si>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</si>
  <si>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</si>
  <si>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</si>
  <si>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</si>
  <si>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</si>
  <si>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</si>
  <si>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</si>
  <si>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</si>
  <si>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</si>
  <si>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</si>
  <si>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</si>
  <si>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</si>
  <si>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</si>
  <si>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</si>
  <si>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</si>
  <si>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</si>
  <si>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</si>
  <si>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</si>
  <si>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</si>
  <si>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</si>
  <si>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</si>
  <si>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</si>
  <si>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</si>
  <si>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</si>
  <si>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</si>
  <si>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</si>
  <si>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</si>
  <si>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</si>
  <si>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</si>
  <si>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</si>
  <si>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</si>
  <si>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</si>
  <si>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</si>
  <si>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</si>
  <si>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</si>
  <si>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</si>
  <si>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</si>
  <si>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</si>
  <si>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</si>
  <si>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</si>
  <si>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</si>
  <si>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</si>
  <si>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</si>
  <si>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</si>
  <si>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</si>
  <si>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</si>
  <si>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</si>
  <si>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</si>
  <si>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</si>
  <si>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</si>
  <si>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</si>
  <si>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</si>
  <si>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</si>
  <si>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</si>
  <si>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</si>
  <si>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</si>
  <si>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</si>
  <si>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</si>
  <si>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</si>
  <si>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</si>
  <si>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</si>
  <si>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</si>
  <si>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</si>
  <si>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</si>
  <si>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</si>
  <si>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</si>
  <si>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</si>
  <si>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</si>
  <si>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</si>
  <si>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</si>
  <si>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</si>
  <si>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</si>
  <si>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</si>
  <si>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</si>
  <si>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</si>
  <si>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</si>
  <si>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</si>
  <si>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</si>
  <si>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</si>
  <si>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</si>
  <si>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</si>
  <si>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</si>
  <si>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</si>
  <si>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</si>
  <si>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</si>
  <si>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</si>
  <si>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</si>
  <si>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</si>
  <si>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</si>
  <si>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</si>
  <si>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</si>
  <si>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</si>
  <si>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</si>
  <si>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</si>
  <si>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</si>
  <si>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</si>
  <si>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</si>
  <si>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</si>
  <si>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</si>
  <si>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</si>
  <si>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</si>
  <si>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</si>
  <si>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</si>
  <si>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</si>
  <si>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</si>
  <si>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</si>
  <si>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</si>
  <si>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</si>
  <si>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</si>
  <si>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</si>
  <si>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</si>
  <si>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</si>
  <si>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</si>
  <si>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</si>
  <si>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</si>
  <si>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</si>
  <si>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</si>
  <si>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</si>
  <si>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</si>
  <si>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</si>
  <si>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</si>
  <si>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</si>
  <si>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</si>
  <si>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</si>
  <si>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</si>
  <si>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</si>
  <si>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</si>
  <si>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</si>
  <si>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</si>
  <si>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</si>
  <si>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</si>
  <si>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</si>
  <si>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</si>
  <si>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</si>
  <si>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</si>
  <si>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</si>
  <si>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</si>
  <si>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</si>
  <si>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</si>
  <si>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</si>
  <si>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</si>
  <si>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</si>
  <si>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</si>
  <si>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</si>
  <si>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</si>
  <si>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</si>
  <si>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</si>
  <si>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</si>
  <si>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</si>
  <si>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</si>
  <si>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</si>
  <si>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</si>
  <si>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</si>
  <si>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</si>
  <si>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</si>
  <si>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</si>
  <si>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</si>
  <si>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</si>
  <si>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</si>
  <si>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</si>
  <si>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</si>
  <si>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</si>
  <si>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</si>
  <si>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</si>
  <si>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</si>
  <si>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</si>
  <si>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</si>
  <si>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</si>
  <si>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</si>
  <si>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</si>
  <si>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</si>
  <si>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</si>
  <si>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</si>
  <si>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</si>
  <si>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</si>
  <si>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</si>
  <si>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</si>
  <si>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</si>
  <si>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</si>
  <si>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</si>
  <si>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</si>
  <si>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</si>
  <si>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</si>
  <si>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</si>
  <si>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</si>
  <si>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</si>
  <si>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</si>
  <si>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</si>
  <si>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</si>
  <si>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</si>
  <si>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</si>
  <si>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</si>
  <si>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</si>
  <si>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</si>
  <si>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</si>
  <si>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</si>
  <si>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</si>
  <si>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</si>
  <si>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</si>
  <si>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</si>
  <si>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</si>
  <si>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</si>
  <si>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</si>
  <si>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</si>
  <si>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</si>
  <si>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</si>
  <si>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</si>
  <si>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</si>
  <si>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</si>
  <si>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</si>
  <si>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</si>
  <si>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</si>
  <si>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</si>
  <si>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</si>
  <si>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</si>
  <si>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</si>
  <si>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</si>
  <si>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</si>
  <si>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</si>
  <si>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</si>
  <si>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</si>
  <si>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</si>
  <si>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</si>
  <si>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</si>
  <si>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</si>
  <si>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</si>
  <si>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</si>
  <si>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</si>
  <si>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</si>
  <si>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</si>
  <si>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</si>
  <si>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</si>
  <si>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</si>
  <si>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</si>
  <si>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</si>
  <si>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</si>
  <si>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</si>
  <si>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</si>
  <si>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</si>
  <si>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</si>
  <si>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</si>
  <si>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</si>
  <si>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</si>
  <si>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</si>
  <si>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</si>
  <si>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</si>
  <si>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</si>
  <si>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</si>
  <si>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</si>
  <si>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</si>
  <si>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</si>
  <si>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</si>
  <si>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</si>
  <si>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</si>
  <si>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</si>
  <si>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</si>
  <si>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</si>
  <si>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</si>
  <si>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</si>
  <si>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</si>
  <si>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</si>
  <si>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</si>
  <si>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</si>
  <si>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</si>
  <si>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</si>
  <si>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</si>
  <si>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</si>
  <si>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</si>
  <si>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</si>
  <si>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</si>
  <si>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</si>
  <si>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</si>
  <si>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</si>
  <si>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</si>
  <si>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</si>
  <si>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</si>
  <si>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</si>
  <si>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</si>
  <si>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</si>
  <si>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</si>
  <si>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</si>
  <si>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</si>
  <si>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</si>
  <si>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</si>
  <si>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</si>
  <si>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</si>
  <si>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</si>
  <si>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</si>
  <si>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</si>
  <si>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</si>
  <si>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</si>
  <si>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</si>
  <si>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</si>
  <si>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</si>
  <si>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</si>
  <si>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</si>
  <si>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</si>
  <si>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</si>
  <si>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</si>
  <si>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</si>
  <si>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</si>
  <si>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</si>
  <si>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</si>
  <si>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</si>
  <si>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</si>
  <si>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</si>
  <si>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</si>
  <si>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</si>
  <si>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</si>
  <si>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</si>
  <si>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</si>
  <si>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</si>
  <si>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</si>
  <si>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</si>
  <si>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</si>
  <si>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</si>
  <si>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</si>
  <si>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</si>
  <si>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</si>
  <si>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</si>
  <si>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</si>
  <si>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</si>
  <si>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</si>
  <si>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</si>
  <si>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</si>
  <si>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</si>
  <si>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</si>
  <si>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</si>
  <si>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</si>
  <si>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</si>
  <si>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</si>
  <si>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</si>
  <si>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</si>
  <si>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</si>
  <si>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</si>
  <si>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</si>
  <si>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</si>
  <si>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</si>
  <si>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</si>
  <si>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</si>
  <si>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</si>
  <si>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</si>
  <si>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</si>
  <si>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</si>
  <si>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</si>
  <si>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</si>
  <si>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</si>
  <si>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</si>
  <si>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</si>
  <si>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</si>
  <si>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</si>
  <si>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</si>
  <si>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</si>
  <si>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</si>
  <si>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</si>
  <si>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</si>
  <si>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</si>
  <si>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</si>
  <si>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</si>
  <si>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</si>
  <si>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</si>
  <si>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</si>
  <si>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</si>
  <si>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</si>
  <si>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</si>
  <si>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</si>
  <si>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</si>
  <si>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</si>
  <si>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</si>
  <si>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</si>
  <si>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</si>
  <si>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</si>
  <si>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</si>
  <si>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</si>
  <si>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</si>
  <si>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</si>
  <si>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</si>
  <si>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</si>
  <si>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</si>
  <si>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</si>
  <si>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</si>
  <si>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</si>
  <si>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</si>
  <si>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</si>
  <si>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</si>
  <si>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</si>
  <si>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</si>
  <si>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</si>
  <si>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</si>
  <si>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</si>
  <si>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</si>
  <si>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</si>
  <si>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</si>
  <si>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</si>
  <si>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</si>
  <si>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</si>
  <si>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</si>
  <si>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</si>
  <si>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</si>
  <si>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</si>
  <si>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</si>
  <si>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</si>
  <si>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</si>
  <si>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</si>
  <si>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</si>
  <si>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</si>
  <si>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</si>
  <si>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</si>
  <si>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</si>
  <si>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</si>
  <si>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</si>
  <si>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</si>
  <si>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</si>
  <si>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</si>
  <si>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</si>
  <si>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</si>
  <si>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</si>
  <si>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</si>
  <si>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</si>
  <si>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</si>
  <si>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</si>
  <si>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</si>
  <si>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</si>
  <si>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</si>
  <si>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</si>
  <si>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</si>
  <si>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</si>
  <si>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</si>
  <si>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</si>
  <si>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</si>
  <si>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</si>
  <si>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</si>
  <si>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</si>
  <si>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</si>
  <si>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</si>
  <si>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</si>
  <si>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</si>
  <si>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</si>
  <si>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</si>
  <si>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</si>
  <si>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</si>
  <si>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</si>
  <si>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</si>
  <si>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</si>
  <si>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</si>
  <si>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</si>
  <si>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</si>
  <si>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</si>
  <si>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</si>
  <si>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</si>
  <si>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</si>
  <si>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</si>
  <si>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</si>
  <si>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</si>
  <si>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</si>
  <si>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</si>
  <si>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</si>
  <si>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</si>
  <si>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</si>
  <si>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</si>
  <si>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</si>
  <si>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</si>
  <si>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</si>
  <si>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</si>
  <si>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</si>
  <si>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</si>
  <si>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</si>
  <si>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</si>
  <si>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</si>
  <si>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</si>
  <si>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</si>
  <si>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</si>
  <si>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</si>
  <si>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</si>
  <si>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</si>
  <si>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</si>
  <si>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</si>
  <si>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</si>
  <si>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</si>
  <si>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</si>
  <si>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</si>
  <si>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</si>
  <si>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</si>
  <si>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</si>
  <si>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</si>
  <si>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</si>
  <si>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</si>
  <si>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</si>
  <si>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</si>
  <si>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</si>
  <si>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</si>
  <si>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</si>
  <si>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</si>
  <si>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</si>
  <si>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</si>
  <si>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</si>
  <si>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</si>
  <si>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</si>
  <si>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</si>
  <si>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</si>
  <si>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</si>
  <si>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</si>
  <si>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</si>
  <si>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</si>
  <si>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</si>
  <si>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</si>
  <si>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</si>
  <si>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</si>
  <si>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</si>
  <si>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</si>
  <si>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</si>
  <si>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</si>
  <si>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</si>
  <si>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</si>
  <si>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</si>
  <si>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</si>
  <si>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</si>
  <si>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</si>
  <si>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</si>
  <si>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</si>
  <si>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</si>
  <si>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</si>
  <si>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</si>
  <si>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</si>
  <si>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</si>
  <si>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</si>
  <si>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</si>
  <si>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</si>
  <si>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</si>
  <si>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</si>
  <si>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</si>
  <si>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</si>
  <si>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</si>
  <si>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</si>
  <si>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</si>
  <si>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</si>
  <si>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</si>
  <si>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</si>
  <si>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</si>
  <si>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</si>
  <si>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</si>
  <si>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</si>
  <si>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</si>
  <si>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</si>
  <si>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</si>
  <si>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</si>
  <si>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</si>
  <si>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</si>
  <si>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</si>
  <si>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</si>
  <si>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</si>
  <si>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</si>
  <si>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</si>
  <si>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</si>
  <si>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</si>
  <si>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</si>
  <si>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</si>
  <si>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</si>
  <si>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</si>
  <si>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</si>
  <si>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</si>
  <si>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</si>
  <si>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</si>
  <si>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</si>
  <si>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</si>
  <si>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</si>
  <si>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</si>
  <si>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</si>
  <si>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</si>
  <si>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</si>
  <si>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</si>
  <si>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</si>
  <si>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</si>
  <si>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</si>
  <si>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</si>
  <si>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</si>
  <si>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</si>
  <si>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</si>
  <si>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</si>
  <si>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</si>
  <si>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</si>
  <si>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</si>
  <si>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</si>
  <si>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</si>
  <si>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</si>
  <si>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</si>
  <si>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</si>
  <si>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</si>
  <si>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</si>
  <si>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</si>
  <si>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</si>
  <si>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</si>
  <si>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</si>
  <si>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</si>
  <si>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</si>
  <si>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</si>
  <si>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</si>
  <si>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</si>
  <si>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</si>
  <si>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</si>
  <si>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</si>
  <si>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</si>
  <si>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</si>
  <si>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</si>
  <si>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</si>
  <si>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</si>
  <si>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</si>
  <si>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</si>
  <si>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</si>
  <si>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</si>
  <si>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</si>
  <si>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</si>
  <si>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</si>
  <si>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</si>
  <si>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</si>
  <si>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</si>
  <si>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</si>
  <si>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</si>
  <si>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</si>
  <si>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</si>
  <si>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</si>
  <si>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</si>
  <si>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</si>
  <si>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</si>
  <si>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</si>
  <si>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</si>
  <si>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</si>
  <si>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</si>
  <si>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</si>
  <si>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</si>
  <si>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</si>
  <si>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</si>
  <si>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</si>
  <si>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</si>
  <si>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</si>
  <si>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</si>
  <si>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</si>
  <si>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</si>
  <si>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</si>
  <si>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</si>
  <si>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</si>
  <si>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</si>
  <si>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</si>
  <si>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</si>
  <si>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</si>
  <si>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</si>
  <si>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</si>
  <si>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</si>
  <si>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</si>
  <si>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</si>
  <si>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</si>
  <si>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</si>
  <si>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</si>
  <si>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</si>
  <si>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</si>
  <si>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</si>
  <si>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</si>
  <si>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</si>
  <si>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</si>
  <si>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</si>
  <si>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</si>
  <si>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</si>
  <si>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</si>
  <si>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</si>
  <si>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</si>
  <si>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</si>
  <si>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</si>
  <si>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</si>
  <si>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</si>
  <si>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</si>
  <si>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</si>
  <si>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</si>
  <si>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</si>
  <si>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</si>
  <si>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</si>
  <si>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</si>
  <si>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</si>
  <si>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</si>
  <si>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</si>
  <si>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</si>
  <si>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</si>
  <si>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</si>
  <si>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</si>
  <si>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</si>
  <si>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</si>
  <si>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</si>
  <si>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</si>
  <si>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</si>
  <si>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</si>
  <si>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</si>
  <si>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</si>
  <si>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</si>
  <si>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</si>
  <si>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</si>
  <si>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</si>
  <si>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</si>
  <si>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</si>
  <si>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</si>
  <si>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</si>
  <si>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</si>
  <si>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</si>
  <si>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</si>
  <si>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</si>
  <si>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</si>
  <si>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</si>
  <si>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</si>
  <si>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</si>
  <si>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</si>
  <si>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</si>
  <si>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</si>
  <si>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</si>
  <si>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</si>
  <si>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</si>
  <si>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</si>
  <si>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</si>
  <si>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</si>
  <si>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</si>
  <si>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</si>
  <si>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</si>
  <si>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</si>
  <si>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</si>
  <si>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</si>
  <si>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</si>
  <si>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</si>
  <si>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</si>
  <si>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</si>
  <si>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</si>
  <si>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</si>
  <si>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</si>
  <si>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</si>
  <si>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</si>
  <si>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</si>
  <si>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</si>
  <si>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</si>
  <si>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</si>
  <si>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</si>
  <si>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</si>
  <si>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</si>
  <si>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</si>
  <si>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</si>
  <si>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</si>
  <si>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</si>
  <si>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</si>
  <si>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</si>
  <si>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</si>
  <si>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</si>
  <si>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</si>
  <si>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</si>
  <si>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</si>
  <si>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</si>
  <si>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</si>
  <si>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</si>
  <si>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</si>
  <si>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</si>
  <si>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</si>
  <si>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</si>
  <si>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</si>
  <si>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</si>
  <si>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</si>
  <si>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</si>
  <si>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</si>
  <si>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</si>
  <si>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</si>
  <si>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</si>
  <si>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</si>
  <si>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</si>
  <si>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</si>
  <si>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</si>
  <si>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</si>
  <si>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</si>
  <si>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</si>
  <si>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</si>
  <si>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</si>
  <si>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</si>
  <si>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</si>
  <si>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</si>
  <si>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</si>
  <si>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</si>
  <si>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</si>
  <si>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</si>
  <si>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</si>
  <si>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</si>
  <si>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</si>
  <si>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</si>
  <si>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</si>
  <si>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</si>
  <si>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</si>
  <si>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</si>
  <si>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</si>
  <si>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</si>
  <si>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</si>
  <si>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</si>
  <si>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</si>
  <si>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</si>
  <si>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</si>
  <si>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</si>
  <si>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</si>
  <si>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</si>
  <si>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</si>
  <si>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</si>
  <si>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</si>
  <si>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</si>
  <si>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</si>
  <si>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</si>
  <si>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</si>
  <si>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</si>
  <si>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</si>
  <si>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</si>
  <si>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</si>
  <si>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</si>
  <si>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</si>
  <si>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</si>
  <si>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</si>
  <si>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</si>
  <si>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</si>
  <si>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</si>
  <si>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</si>
  <si>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</si>
  <si>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</si>
  <si>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</si>
  <si>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</si>
  <si>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</si>
  <si>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</si>
  <si>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</si>
  <si>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</si>
  <si>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</si>
  <si>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</si>
  <si>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</si>
  <si>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</si>
  <si>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</si>
  <si>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</si>
  <si>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</si>
  <si>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</si>
  <si>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</si>
  <si>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</si>
  <si>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</si>
  <si>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</si>
  <si>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</si>
  <si>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</si>
  <si>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</si>
  <si>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</si>
  <si>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</si>
  <si>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</si>
  <si>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</si>
  <si>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</si>
  <si>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</si>
  <si>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</si>
  <si>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</si>
  <si>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</si>
  <si>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</si>
  <si>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</si>
  <si>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</si>
  <si>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</si>
  <si>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</si>
  <si>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</si>
  <si>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</si>
  <si>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</si>
  <si>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</si>
  <si>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</si>
  <si>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</si>
  <si>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</si>
  <si>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</si>
  <si>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</si>
  <si>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</si>
  <si>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</si>
  <si>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</si>
  <si>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</si>
  <si>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</si>
  <si>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</si>
  <si>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</si>
  <si>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</si>
  <si>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</si>
  <si>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</si>
  <si>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</si>
  <si>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</si>
  <si>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</si>
  <si>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</si>
  <si>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</si>
  <si>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</si>
  <si>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</si>
  <si>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</si>
  <si>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</si>
  <si>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</si>
  <si>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</si>
  <si>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</si>
  <si>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</si>
  <si>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</si>
  <si>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</si>
  <si>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</si>
  <si>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</si>
  <si>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</si>
  <si>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</si>
  <si>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</si>
  <si>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</si>
  <si>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</si>
  <si>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</si>
  <si>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</si>
  <si>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</si>
  <si>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</si>
  <si>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</si>
  <si>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</si>
  <si>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</si>
  <si>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</si>
  <si>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</si>
  <si>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</si>
  <si>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</si>
  <si>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</si>
  <si>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</si>
  <si>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</si>
  <si>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</si>
  <si>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</si>
  <si>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</si>
  <si>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</si>
  <si>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</si>
  <si>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</si>
  <si>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</si>
  <si>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</si>
  <si>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</si>
  <si>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</si>
  <si>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</si>
  <si>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</si>
  <si>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</si>
  <si>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</si>
  <si>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</si>
  <si>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</si>
  <si>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</si>
  <si>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</si>
  <si>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</si>
  <si>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</si>
  <si>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</si>
  <si>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</si>
  <si>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</si>
  <si>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</si>
  <si>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</si>
  <si>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</si>
  <si>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</si>
  <si>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</si>
  <si>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</si>
  <si>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</si>
  <si>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</si>
  <si>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</si>
  <si>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</si>
  <si>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</si>
  <si>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</si>
  <si>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</si>
  <si>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</si>
  <si>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</si>
  <si>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</si>
  <si>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</si>
  <si>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</si>
  <si>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</si>
  <si>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</si>
  <si>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</si>
  <si>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</si>
  <si>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</si>
  <si>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</si>
  <si>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</si>
  <si>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</si>
  <si>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</si>
  <si>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</si>
  <si>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</si>
  <si>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</si>
  <si>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</si>
  <si>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</si>
  <si>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</si>
  <si>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</si>
  <si>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</si>
  <si>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</si>
  <si>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</si>
  <si>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</si>
  <si>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</si>
  <si>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</si>
  <si>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</si>
  <si>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</si>
  <si>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</si>
  <si>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</si>
  <si>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</si>
  <si>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</si>
  <si>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</si>
  <si>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</si>
  <si>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</si>
  <si>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</si>
  <si>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</si>
  <si>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</si>
  <si>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</si>
  <si>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</si>
  <si>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</si>
  <si>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</si>
  <si>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</si>
  <si>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</si>
  <si>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</si>
  <si>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</si>
  <si>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</si>
  <si>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</si>
  <si>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</si>
  <si>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</si>
  <si>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</si>
  <si>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</si>
  <si>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</si>
  <si>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</si>
  <si>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</si>
  <si>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</si>
  <si>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</si>
  <si>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</si>
  <si>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</si>
  <si>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</si>
  <si>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</si>
  <si>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</si>
  <si>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</si>
  <si>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</si>
  <si>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</si>
  <si>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</si>
  <si>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</si>
  <si>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</si>
  <si>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</si>
  <si>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</si>
  <si>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</si>
  <si>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</si>
  <si>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</si>
  <si>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</si>
  <si>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</si>
  <si>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</si>
  <si>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</si>
  <si>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</si>
  <si>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</si>
  <si>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</si>
  <si>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</si>
  <si>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</si>
  <si>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</si>
  <si>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</si>
  <si>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</si>
  <si>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</si>
  <si>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</si>
  <si>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</si>
  <si>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</si>
  <si>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</si>
  <si>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</si>
  <si>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</si>
  <si>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</si>
  <si>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</si>
  <si>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</si>
  <si>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</si>
  <si>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</si>
  <si>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</si>
  <si>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</si>
  <si>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</si>
  <si>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</si>
  <si>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</si>
  <si>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</si>
  <si>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</si>
  <si>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</si>
  <si>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</si>
  <si>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</si>
  <si>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</si>
  <si>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</si>
  <si>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</si>
  <si>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</si>
  <si>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</si>
  <si>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</si>
  <si>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</si>
  <si>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</si>
  <si>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</si>
  <si>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</si>
  <si>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</si>
  <si>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</si>
  <si>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</si>
  <si>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</si>
  <si>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</si>
  <si>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</si>
  <si>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</si>
  <si>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</si>
  <si>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</si>
  <si>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</si>
  <si>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</si>
  <si>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</si>
  <si>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</si>
  <si>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</si>
  <si>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</si>
  <si>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</si>
  <si>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</si>
  <si>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</si>
  <si>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</si>
  <si>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</si>
  <si>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</si>
  <si>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</si>
  <si>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</si>
  <si>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</si>
  <si>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</si>
  <si>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</si>
  <si>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</si>
  <si>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</si>
  <si>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</si>
  <si>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</si>
  <si>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</si>
  <si>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</si>
  <si>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</si>
  <si>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</si>
  <si>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</si>
  <si>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</si>
  <si>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</si>
  <si>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</si>
  <si>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</si>
  <si>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</si>
  <si>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</si>
  <si>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</si>
  <si>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</si>
  <si>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</si>
  <si>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</si>
  <si>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</si>
  <si>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</si>
  <si>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</si>
  <si>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</si>
  <si>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</si>
  <si>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</si>
  <si>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</si>
  <si>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</si>
  <si>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</si>
  <si>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</si>
  <si>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</si>
  <si>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</si>
  <si>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</si>
  <si>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</si>
  <si>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</si>
  <si>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</si>
  <si>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</si>
  <si>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</si>
  <si>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</si>
  <si>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</si>
  <si>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</si>
  <si>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</si>
  <si>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</si>
  <si>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</si>
  <si>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</si>
  <si>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</si>
  <si>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</si>
  <si>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</si>
  <si>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</si>
  <si>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</si>
  <si>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</si>
  <si>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</si>
  <si>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</si>
  <si>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</si>
  <si>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</si>
  <si>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</si>
  <si>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</si>
  <si>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</si>
  <si>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</si>
  <si>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</si>
  <si>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</si>
  <si>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</si>
  <si>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</si>
  <si>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</si>
  <si>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</si>
  <si>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</si>
  <si>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</si>
  <si>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</si>
  <si>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</si>
  <si>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</si>
  <si>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</si>
  <si>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</si>
  <si>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</si>
  <si>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</si>
  <si>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</si>
  <si>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</si>
  <si>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</si>
  <si>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</si>
  <si>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</si>
  <si>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</si>
  <si>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</si>
  <si>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</si>
  <si>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</si>
  <si>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</si>
  <si>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</si>
  <si>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</si>
  <si>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</si>
  <si>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</si>
  <si>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</si>
  <si>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</si>
  <si>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</si>
  <si>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</si>
  <si>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</si>
  <si>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</si>
  <si>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</si>
  <si>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</si>
  <si>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</si>
  <si>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</si>
  <si>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</si>
  <si>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</si>
  <si>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</si>
  <si>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</si>
  <si>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</si>
  <si>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</si>
  <si>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</si>
  <si>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</si>
  <si>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</si>
  <si>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</si>
  <si>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</si>
  <si>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</si>
  <si>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</si>
  <si>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</si>
  <si>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</si>
  <si>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</si>
  <si>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</si>
  <si>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</si>
  <si>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</si>
  <si>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</si>
  <si>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</si>
  <si>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</si>
  <si>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</si>
  <si>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</si>
  <si>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</si>
  <si>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</si>
  <si>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</si>
  <si>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</si>
  <si>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</si>
  <si>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</si>
  <si>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</si>
  <si>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</si>
  <si>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</si>
  <si>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</si>
  <si>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</si>
  <si>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</si>
  <si>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</si>
  <si>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</si>
  <si>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</si>
  <si>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</si>
  <si>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</si>
  <si>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</si>
  <si>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</si>
  <si>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</si>
  <si>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</si>
  <si>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</si>
  <si>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</si>
  <si>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</si>
  <si>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</si>
  <si>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</si>
  <si>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</si>
  <si>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</si>
  <si>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</si>
  <si>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</si>
  <si>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</si>
  <si>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</si>
  <si>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</si>
  <si>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</si>
  <si>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</si>
  <si>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</si>
  <si>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</si>
  <si>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</si>
  <si>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</si>
  <si>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</si>
  <si>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</si>
  <si>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</si>
  <si>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</si>
  <si>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</si>
  <si>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</si>
  <si>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</si>
  <si>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</si>
  <si>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</si>
  <si>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</si>
  <si>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</si>
  <si>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</si>
  <si>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</si>
  <si>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</si>
  <si>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</si>
  <si>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</si>
  <si>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</si>
  <si>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</si>
  <si>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</si>
  <si>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</si>
  <si>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</si>
  <si>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</si>
  <si>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</si>
  <si>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</si>
  <si>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</si>
  <si>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</si>
  <si>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</si>
  <si>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</si>
  <si>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</si>
  <si>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</si>
  <si>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</si>
  <si>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</si>
  <si>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</si>
  <si>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</si>
  <si>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</si>
  <si>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</si>
  <si>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</si>
  <si>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</si>
  <si>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</si>
  <si>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</si>
  <si>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</si>
  <si>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</si>
  <si>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</si>
  <si>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</si>
  <si>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</si>
  <si>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</si>
  <si>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</si>
  <si>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</si>
  <si>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</si>
  <si>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</si>
  <si>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</si>
  <si>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</si>
  <si>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</si>
  <si>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</si>
  <si>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</si>
  <si>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</si>
  <si>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</si>
  <si>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</si>
  <si>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</si>
  <si>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</si>
  <si>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</si>
  <si>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</si>
  <si>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</si>
  <si>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</si>
  <si>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</si>
  <si>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</si>
  <si>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</si>
  <si>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</si>
  <si>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</si>
  <si>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</si>
  <si>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</si>
  <si>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</si>
  <si>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</si>
  <si>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</si>
  <si>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</si>
  <si>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</si>
  <si>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</si>
  <si>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</si>
  <si>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</si>
  <si>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</si>
  <si>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</si>
  <si>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</si>
  <si>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</si>
  <si>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</si>
  <si>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</si>
  <si>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</si>
  <si>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</si>
  <si>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</si>
  <si>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</si>
  <si>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</si>
  <si>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</si>
  <si>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</si>
  <si>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</si>
  <si>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</si>
  <si>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</si>
  <si>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</si>
  <si>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</si>
  <si>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</si>
  <si>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</si>
  <si>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</si>
  <si>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</si>
  <si>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</si>
  <si>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</si>
  <si>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</si>
  <si>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</si>
  <si>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</si>
  <si>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</si>
  <si>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</si>
  <si>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</si>
  <si>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</si>
  <si>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</si>
  <si>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</si>
  <si>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</si>
  <si>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</si>
  <si>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</si>
  <si>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</si>
  <si>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</si>
  <si>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</si>
  <si>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</si>
  <si>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</si>
  <si>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</si>
  <si>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</si>
  <si>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</si>
  <si>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</si>
  <si>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</si>
  <si>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</si>
  <si>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</si>
  <si>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</si>
  <si>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</si>
  <si>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</si>
  <si>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</si>
  <si>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</si>
  <si>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</si>
  <si>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</si>
  <si>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</si>
  <si>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</si>
  <si>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</si>
  <si>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</si>
  <si>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</si>
  <si>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</si>
  <si>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</si>
  <si>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</si>
  <si>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</si>
  <si>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</si>
  <si>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</si>
  <si>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</si>
  <si>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</si>
  <si>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</si>
  <si>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</si>
  <si>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</si>
  <si>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</si>
  <si>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</si>
  <si>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</si>
  <si>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</si>
  <si>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</si>
  <si>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</si>
  <si>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</si>
  <si>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</si>
  <si>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</si>
  <si>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</si>
  <si>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</si>
  <si>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</si>
  <si>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</si>
  <si>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</si>
  <si>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</si>
  <si>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</si>
  <si>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</si>
  <si>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</si>
  <si>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</si>
  <si>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</si>
  <si>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</si>
  <si>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</si>
  <si>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</si>
  <si>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</si>
  <si>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</si>
  <si>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</si>
  <si>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</si>
  <si>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</si>
  <si>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</si>
  <si>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</si>
  <si>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</si>
  <si>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</si>
  <si>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</si>
  <si>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</si>
  <si>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</si>
  <si>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</si>
  <si>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</si>
  <si>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</si>
  <si>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</si>
  <si>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</si>
  <si>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</si>
  <si>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</si>
  <si>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</si>
  <si>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</si>
  <si>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</si>
  <si>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</si>
  <si>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</si>
  <si>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</si>
  <si>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</si>
  <si>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</si>
  <si>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</si>
  <si>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</si>
  <si>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</si>
  <si>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</si>
  <si>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</si>
  <si>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</si>
  <si>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</si>
  <si>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</si>
  <si>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</si>
  <si>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</si>
  <si>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</si>
  <si>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</si>
  <si>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</si>
  <si>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</si>
  <si>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</si>
  <si>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</si>
  <si>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</si>
  <si>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</si>
  <si>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</si>
  <si>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</si>
  <si>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</si>
  <si>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</si>
  <si>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</si>
  <si>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</si>
  <si>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</si>
  <si>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</si>
  <si>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</si>
  <si>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</si>
  <si>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</si>
  <si>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</si>
  <si>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</si>
  <si>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</si>
  <si>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</si>
  <si>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</si>
  <si>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</si>
  <si>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</si>
  <si>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</si>
  <si>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</si>
  <si>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</si>
  <si>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</si>
  <si>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</si>
  <si>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</si>
  <si>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</si>
  <si>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</si>
  <si>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</si>
  <si>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</si>
  <si>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</si>
  <si>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</si>
  <si>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</si>
  <si>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</si>
  <si>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</si>
  <si>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</si>
  <si>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</si>
  <si>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</si>
  <si>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</si>
  <si>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</si>
  <si>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</si>
  <si>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</si>
  <si>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</si>
  <si>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</si>
  <si>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</si>
  <si>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</si>
  <si>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</si>
  <si>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</si>
  <si>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</si>
  <si>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</si>
  <si>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</si>
  <si>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</si>
  <si>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</si>
  <si>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</si>
  <si>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</si>
  <si>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</si>
  <si>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</si>
  <si>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</si>
  <si>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</si>
  <si>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</si>
  <si>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</si>
  <si>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</si>
  <si>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</si>
  <si>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</si>
  <si>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</si>
  <si>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</si>
  <si>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</si>
  <si>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</si>
  <si>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</si>
  <si>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</si>
  <si>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</si>
  <si>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</si>
  <si>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</si>
  <si>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</si>
  <si>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</si>
  <si>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</si>
  <si>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</si>
  <si>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</si>
  <si>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</si>
  <si>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</si>
  <si>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</si>
  <si>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</si>
  <si>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</si>
  <si>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</si>
  <si>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</si>
  <si>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</si>
  <si>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</si>
  <si>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</si>
  <si>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</si>
  <si>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</si>
  <si>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</si>
  <si>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</si>
  <si>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</si>
  <si>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</si>
  <si>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</si>
  <si>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</si>
  <si>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</si>
  <si>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</si>
  <si>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</si>
  <si>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</si>
  <si>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</si>
  <si>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</si>
  <si>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</si>
  <si>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</si>
  <si>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</si>
  <si>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</si>
  <si>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</si>
  <si>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</si>
  <si>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</si>
  <si>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</si>
  <si>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</si>
  <si>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</si>
  <si>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</si>
  <si>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</si>
  <si>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</si>
  <si>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</si>
  <si>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</si>
  <si>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</si>
  <si>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</si>
  <si>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</si>
  <si>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</si>
  <si>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</si>
  <si>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</si>
  <si>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</si>
  <si>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</si>
  <si>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</si>
  <si>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</si>
  <si>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</si>
  <si>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</si>
  <si>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</si>
  <si>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</si>
  <si>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</si>
  <si>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</si>
  <si>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</si>
  <si>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</si>
  <si>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</si>
  <si>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</si>
  <si>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</si>
  <si>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</si>
  <si>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</si>
  <si>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</si>
  <si>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</si>
  <si>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</si>
  <si>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</si>
  <si>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</si>
  <si>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</si>
  <si>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</si>
  <si>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</si>
  <si>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</si>
  <si>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</si>
  <si>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</si>
  <si>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</si>
  <si>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</si>
  <si>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</si>
  <si>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</si>
  <si>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</si>
  <si>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</si>
  <si>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</si>
  <si>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</si>
  <si>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</si>
  <si>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</si>
  <si>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</si>
  <si>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</si>
  <si>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</si>
  <si>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</si>
  <si>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</si>
  <si>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</si>
  <si>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</si>
  <si>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</si>
  <si>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</si>
  <si>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</si>
  <si>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</si>
  <si>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</si>
  <si>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</si>
  <si>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</si>
  <si>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</si>
  <si>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</si>
  <si>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</si>
  <si>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</si>
  <si>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</si>
  <si>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</si>
  <si>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</si>
  <si>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</si>
  <si>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</si>
  <si>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</si>
  <si>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</si>
  <si>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</si>
  <si>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</si>
  <si>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</si>
  <si>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</si>
  <si>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</si>
  <si>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</si>
  <si>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</si>
  <si>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</si>
  <si>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</si>
  <si>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</si>
  <si>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</si>
  <si>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</si>
  <si>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</si>
  <si>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</si>
  <si>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</si>
  <si>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</si>
  <si>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</si>
  <si>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</si>
  <si>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</si>
  <si>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</si>
  <si>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</si>
  <si>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</si>
  <si>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</si>
  <si>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</si>
  <si>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</si>
  <si>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</si>
  <si>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</si>
  <si>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</si>
  <si>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</si>
  <si>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</si>
  <si>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</si>
  <si>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</si>
  <si>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</si>
  <si>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</si>
  <si>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</si>
  <si>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</si>
  <si>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</si>
  <si>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</si>
  <si>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</si>
  <si>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</si>
  <si>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</si>
  <si>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</si>
  <si>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</si>
  <si>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</si>
  <si>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</si>
  <si>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</si>
  <si>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</si>
  <si>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</si>
  <si>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</si>
  <si>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</si>
  <si>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</si>
  <si>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</si>
  <si>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</si>
  <si>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</si>
  <si>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</si>
  <si>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</si>
  <si>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</si>
  <si>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</si>
  <si>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</si>
  <si>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</si>
  <si>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</si>
  <si>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</si>
  <si>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</si>
  <si>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</si>
  <si>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</si>
  <si>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</si>
  <si>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</si>
  <si>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</si>
  <si>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</si>
  <si>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</si>
  <si>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</si>
  <si>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</si>
  <si>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</si>
  <si>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</si>
  <si>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</si>
  <si>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</si>
  <si>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</si>
  <si>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</si>
  <si>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</si>
  <si>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</si>
  <si>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</si>
  <si>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</si>
  <si>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</si>
  <si>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</si>
  <si>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</si>
  <si>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</si>
  <si>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</si>
  <si>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</si>
  <si>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</si>
  <si>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</si>
  <si>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</si>
  <si>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</si>
  <si>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</si>
  <si>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</si>
  <si>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</si>
  <si>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</si>
  <si>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</si>
  <si>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</si>
  <si>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</si>
  <si>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</si>
  <si>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</si>
  <si>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</si>
  <si>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</si>
  <si>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</si>
  <si>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</si>
  <si>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</si>
  <si>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</si>
  <si>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</si>
  <si>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</si>
  <si>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</si>
  <si>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</si>
  <si>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</si>
  <si>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</si>
  <si>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</si>
  <si>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</si>
  <si>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</si>
  <si>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</si>
  <si>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</si>
  <si>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</si>
  <si>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</si>
  <si>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</si>
  <si>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</si>
  <si>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</si>
  <si>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</si>
  <si>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</si>
  <si>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</si>
  <si>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</si>
  <si>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</si>
  <si>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</si>
  <si>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</si>
  <si>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</si>
  <si>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</si>
  <si>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</si>
  <si>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</si>
  <si>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</si>
  <si>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</si>
  <si>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</si>
  <si>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</si>
  <si>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</si>
  <si>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</si>
  <si>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</si>
  <si>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</si>
  <si>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</si>
  <si>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</si>
  <si>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</si>
  <si>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</si>
  <si>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</si>
  <si>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</si>
  <si>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</si>
  <si>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</si>
  <si>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</si>
  <si>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</si>
  <si>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</si>
  <si>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</si>
  <si>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</si>
  <si>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</si>
  <si>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</si>
  <si>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</si>
  <si>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</si>
  <si>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</si>
  <si>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</si>
  <si>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</si>
  <si>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</si>
  <si>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</si>
  <si>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</si>
  <si>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</si>
  <si>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</si>
  <si>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</si>
  <si>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</si>
  <si>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</si>
  <si>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</si>
  <si>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</si>
  <si>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</si>
  <si>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</si>
  <si>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</si>
  <si>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</si>
  <si>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</si>
  <si>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</si>
  <si>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</si>
  <si>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</si>
  <si>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</si>
  <si>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</si>
  <si>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</si>
  <si>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</si>
  <si>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</si>
  <si>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</si>
  <si>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</si>
  <si>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</si>
  <si>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</si>
  <si>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</si>
  <si>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</si>
  <si>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</si>
  <si>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</si>
  <si>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</si>
  <si>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</si>
  <si>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</si>
  <si>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</si>
  <si>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</si>
  <si>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</si>
  <si>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</si>
  <si>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</si>
  <si>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</si>
  <si>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</si>
  <si>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</si>
  <si>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</si>
  <si>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</si>
  <si>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</si>
  <si>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</si>
  <si>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</si>
  <si>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</si>
  <si>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</si>
  <si>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</si>
  <si>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</si>
  <si>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</si>
  <si>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</si>
  <si>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</si>
  <si>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</si>
  <si>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</si>
  <si>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</si>
  <si>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</si>
  <si>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</si>
  <si>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</si>
  <si>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</si>
  <si>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</si>
  <si>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</si>
  <si>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</si>
  <si>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</si>
  <si>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</si>
  <si>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</si>
  <si>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</si>
  <si>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</si>
  <si>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</si>
  <si>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</si>
  <si>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</si>
  <si>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</si>
  <si>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</si>
  <si>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</si>
  <si>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</si>
  <si>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</si>
  <si>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</si>
  <si>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</si>
  <si>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</si>
  <si>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</si>
  <si>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</si>
  <si>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</si>
  <si>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</si>
  <si>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</si>
  <si>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</si>
  <si>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</si>
  <si>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</si>
  <si>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</si>
  <si>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</si>
  <si>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</si>
  <si>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</si>
  <si>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</si>
  <si>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</si>
  <si>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</si>
  <si>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</si>
  <si>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</si>
  <si>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</si>
  <si>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</si>
  <si>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</si>
  <si>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</si>
  <si>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</si>
  <si>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</si>
  <si>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</si>
  <si>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</si>
  <si>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</si>
  <si>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</si>
  <si>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</si>
  <si>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</si>
  <si>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</si>
  <si>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</si>
  <si>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</si>
  <si>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</si>
  <si>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</si>
  <si>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</si>
  <si>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</si>
  <si>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</si>
  <si>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</si>
  <si>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</si>
  <si>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</si>
  <si>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</si>
  <si>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</si>
  <si>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</si>
  <si>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</si>
  <si>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</si>
  <si>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</si>
  <si>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</si>
  <si>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</si>
  <si>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</si>
  <si>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</si>
  <si>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</si>
  <si>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</si>
  <si>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</si>
  <si>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</si>
  <si>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</si>
  <si>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</si>
  <si>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</si>
  <si>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</si>
  <si>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</si>
  <si>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</si>
  <si>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</si>
  <si>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</si>
  <si>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</si>
  <si>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</si>
  <si>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</si>
  <si>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</si>
  <si>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</si>
  <si>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</si>
  <si>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</si>
  <si>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</si>
  <si>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</si>
  <si>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</si>
  <si>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</si>
  <si>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</si>
  <si>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</si>
  <si>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</si>
  <si>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</si>
  <si>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</si>
  <si>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</si>
  <si>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</si>
  <si>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</si>
  <si>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</si>
  <si>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</si>
  <si>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</si>
  <si>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</si>
  <si>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</si>
  <si>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</si>
  <si>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</si>
  <si>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</si>
  <si>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</si>
  <si>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</si>
  <si>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</si>
  <si>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</si>
  <si>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</si>
  <si>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</si>
  <si>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</si>
  <si>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</si>
  <si>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</si>
  <si>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</si>
  <si>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</si>
  <si>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</si>
  <si>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</si>
  <si>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</si>
  <si>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</si>
  <si>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</si>
  <si>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</si>
  <si>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</si>
  <si>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</si>
  <si>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</si>
  <si>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</si>
  <si>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</si>
  <si>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</si>
  <si>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</si>
  <si>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</si>
  <si>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</si>
  <si>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</si>
  <si>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</si>
  <si>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</si>
  <si>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</si>
  <si>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</si>
  <si>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</si>
  <si>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</si>
  <si>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</si>
  <si>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</si>
  <si>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</si>
  <si>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</si>
  <si>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</si>
  <si>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</si>
  <si>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</si>
  <si>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</si>
  <si>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</si>
  <si>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</si>
  <si>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</si>
  <si>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</si>
  <si>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</si>
  <si>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</si>
  <si>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</si>
  <si>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</si>
  <si>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</si>
  <si>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</si>
  <si>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</si>
  <si>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</si>
  <si>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</si>
  <si>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</si>
  <si>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</si>
  <si>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</si>
  <si>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</si>
  <si>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</si>
  <si>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</si>
  <si>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</si>
  <si>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</si>
  <si>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</si>
  <si>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</si>
  <si>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</si>
  <si>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</si>
  <si>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</si>
  <si>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</si>
  <si>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</si>
  <si>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</si>
  <si>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</si>
  <si>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</si>
  <si>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</si>
  <si>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</si>
  <si>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</si>
  <si>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</si>
  <si>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</si>
  <si>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</si>
  <si>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</si>
  <si>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</si>
  <si>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</si>
  <si>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</si>
  <si>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</si>
  <si>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</si>
  <si>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</si>
  <si>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</si>
  <si>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</si>
  <si>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</si>
  <si>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</si>
  <si>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</si>
  <si>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</si>
  <si>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</si>
  <si>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</si>
  <si>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</si>
  <si>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</si>
  <si>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</si>
  <si>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</si>
  <si>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</si>
  <si>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</si>
  <si>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</si>
  <si>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</si>
  <si>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</si>
  <si>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</si>
  <si>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</si>
  <si>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</si>
  <si>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</si>
  <si>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</si>
  <si>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</si>
  <si>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</si>
  <si>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</si>
  <si>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</si>
  <si>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</si>
  <si>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</si>
  <si>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</si>
  <si>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</si>
  <si>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</si>
  <si>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</si>
  <si>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</si>
  <si>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</si>
  <si>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</si>
  <si>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</si>
  <si>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</si>
  <si>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</si>
  <si>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</si>
  <si>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</si>
  <si>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</si>
  <si>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</si>
  <si>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</si>
  <si>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</si>
  <si>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</si>
  <si>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</si>
  <si>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</si>
  <si>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</si>
  <si>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</si>
  <si>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</si>
  <si>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</si>
  <si>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</si>
  <si>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</si>
  <si>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</si>
  <si>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</si>
  <si>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</si>
  <si>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</si>
  <si>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</si>
  <si>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</si>
  <si>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</si>
  <si>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</si>
  <si>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</si>
  <si>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</si>
  <si>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</si>
  <si>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</si>
  <si>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</si>
  <si>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</si>
  <si>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</si>
  <si>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</si>
  <si>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</si>
  <si>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</si>
  <si>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</si>
  <si>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</si>
  <si>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</si>
  <si>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</si>
  <si>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</si>
  <si>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</si>
  <si>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</si>
  <si>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</si>
  <si>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</si>
  <si>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</si>
  <si>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</si>
  <si>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</si>
  <si>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</si>
  <si>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</si>
  <si>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</si>
  <si>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</si>
  <si>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</si>
  <si>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</si>
  <si>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</si>
  <si>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</si>
  <si>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</si>
  <si>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</si>
  <si>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</si>
  <si>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</si>
  <si>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</si>
  <si>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</si>
  <si>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</si>
  <si>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</si>
  <si>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</si>
  <si>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</si>
  <si>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</si>
  <si>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</si>
  <si>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</si>
  <si>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</si>
  <si>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</si>
  <si>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</si>
  <si>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</si>
  <si>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</si>
  <si>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</si>
  <si>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</si>
  <si>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</si>
  <si>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</si>
  <si>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</si>
  <si>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</si>
  <si>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</si>
  <si>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</si>
  <si>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</si>
  <si>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</si>
  <si>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</si>
  <si>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</si>
  <si>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</si>
  <si>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</si>
  <si>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</si>
  <si>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</si>
  <si>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</si>
  <si>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</si>
  <si>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</si>
  <si>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</si>
  <si>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</si>
  <si>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</si>
  <si>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</si>
  <si>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</si>
  <si>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</si>
  <si>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</si>
  <si>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</si>
  <si>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</si>
  <si>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</si>
  <si>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</si>
  <si>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</si>
  <si>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</si>
  <si>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</si>
  <si>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</si>
  <si>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</si>
  <si>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</si>
  <si>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</si>
  <si>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</si>
  <si>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</si>
  <si>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</si>
  <si>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</si>
  <si>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</si>
  <si>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</si>
  <si>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</si>
  <si>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</si>
  <si>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</si>
  <si>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</si>
  <si>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</si>
  <si>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</si>
  <si>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</si>
  <si>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</si>
  <si>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</si>
  <si>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</si>
  <si>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</si>
  <si>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</si>
  <si>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</si>
  <si>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</si>
  <si>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</si>
  <si>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</si>
  <si>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</si>
  <si>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</si>
  <si>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</si>
  <si>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</si>
  <si>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</si>
  <si>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</si>
  <si>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</si>
  <si>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</si>
  <si>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</si>
  <si>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</si>
  <si>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</si>
  <si>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</si>
  <si>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</si>
  <si>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</si>
  <si>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</si>
  <si>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</si>
  <si>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</si>
  <si>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</si>
  <si>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</si>
  <si>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</si>
  <si>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</si>
  <si>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</si>
  <si>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</si>
  <si>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</si>
  <si>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</si>
  <si>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</si>
  <si>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</si>
  <si>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</si>
  <si>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</si>
  <si>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</si>
  <si>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</si>
  <si>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</si>
  <si>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</si>
  <si>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</si>
  <si>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</si>
  <si>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</si>
  <si>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</si>
  <si>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</si>
  <si>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</si>
  <si>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</si>
  <si>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</si>
  <si>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</si>
  <si>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</si>
  <si>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</si>
  <si>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</si>
  <si>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</si>
  <si>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</si>
  <si>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</si>
  <si>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</si>
  <si>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</si>
  <si>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</si>
  <si>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</si>
  <si>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</si>
  <si>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</si>
  <si>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</si>
  <si>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</si>
  <si>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</si>
  <si>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</si>
  <si>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</si>
  <si>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</si>
  <si>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</si>
  <si>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</si>
  <si>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</si>
  <si>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</si>
  <si>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</si>
  <si>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</si>
  <si>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</si>
  <si>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</si>
  <si>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</si>
  <si>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</si>
  <si>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</si>
  <si>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</si>
  <si>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</si>
  <si>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</si>
  <si>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</si>
  <si>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</si>
  <si>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</si>
  <si>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</si>
  <si>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</si>
  <si>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</si>
  <si>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</si>
  <si>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</si>
  <si>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</si>
  <si>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</si>
  <si>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</si>
  <si>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</si>
  <si>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</si>
  <si>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</si>
  <si>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</si>
  <si>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</si>
  <si>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</si>
  <si>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</si>
  <si>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</si>
  <si>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</si>
  <si>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</si>
  <si>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</si>
  <si>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</si>
  <si>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</si>
  <si>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</si>
  <si>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</si>
  <si>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</si>
  <si>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</si>
  <si>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</si>
  <si>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</si>
  <si>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</si>
  <si>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</si>
  <si>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</si>
  <si>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</si>
  <si>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</si>
  <si>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</si>
  <si>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</si>
  <si>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</si>
  <si>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</si>
  <si>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</si>
  <si>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</si>
  <si>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</si>
  <si>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</si>
  <si>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</si>
  <si>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</si>
  <si>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</si>
  <si>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</si>
  <si>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</si>
  <si>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</si>
  <si>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</si>
  <si>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</si>
  <si>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</si>
  <si>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</si>
  <si>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</si>
  <si>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</si>
  <si>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</si>
  <si>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</si>
  <si>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</si>
  <si>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</si>
  <si>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</si>
  <si>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</si>
  <si>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</si>
  <si>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</si>
  <si>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</si>
  <si>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</si>
  <si>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</si>
  <si>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</si>
  <si>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</si>
  <si>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</si>
  <si>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</si>
  <si>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</si>
  <si>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</si>
  <si>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</si>
  <si>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</si>
  <si>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</si>
  <si>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</si>
  <si>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</si>
  <si>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</si>
  <si>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</si>
  <si>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</si>
  <si>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</si>
  <si>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</si>
  <si>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</si>
  <si>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</si>
  <si>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</si>
  <si>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</si>
  <si>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</si>
  <si>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</si>
  <si>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</si>
  <si>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</si>
  <si>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</si>
  <si>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</si>
  <si>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</si>
  <si>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</si>
  <si>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</si>
  <si>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</si>
  <si>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</si>
  <si>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</si>
  <si>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</si>
  <si>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</si>
  <si>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</si>
  <si>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</si>
  <si>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</si>
  <si>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</si>
  <si>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</si>
  <si>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</si>
  <si>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</si>
  <si>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</si>
  <si>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</si>
  <si>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</si>
  <si>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</si>
  <si>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</si>
  <si>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</si>
  <si>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</si>
  <si>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</si>
  <si>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</si>
  <si>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</si>
  <si>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</si>
  <si>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</si>
  <si>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</si>
  <si>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</si>
  <si>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</si>
  <si>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</si>
  <si>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</si>
  <si>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</si>
  <si>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</si>
  <si>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</si>
  <si>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</si>
  <si>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</si>
  <si>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</si>
  <si>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</si>
  <si>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</si>
  <si>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</si>
  <si>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</si>
  <si>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</si>
  <si>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</si>
  <si>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</si>
  <si>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</si>
  <si>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</si>
  <si>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</si>
  <si>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</si>
  <si>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</si>
  <si>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</si>
  <si>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</si>
  <si>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</si>
  <si>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</si>
  <si>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</si>
  <si>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</si>
  <si>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</si>
  <si>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</si>
  <si>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</si>
  <si>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</si>
  <si>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</si>
  <si>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</si>
  <si>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</si>
  <si>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</si>
  <si>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</si>
  <si>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</si>
  <si>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</si>
  <si>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</si>
  <si>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</si>
  <si>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</si>
  <si>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</si>
  <si>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</si>
  <si>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</si>
  <si>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</si>
  <si>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</si>
  <si>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</si>
  <si>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</si>
  <si>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</si>
  <si>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</si>
  <si>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</si>
  <si>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</si>
  <si>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</si>
  <si>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</si>
  <si>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</si>
  <si>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</si>
  <si>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</si>
  <si>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</si>
  <si>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</si>
  <si>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</si>
  <si>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</si>
  <si>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</si>
  <si>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</si>
  <si>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</si>
  <si>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</si>
  <si>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</si>
  <si>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</si>
  <si>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</si>
  <si>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</si>
  <si>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</si>
  <si>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</si>
  <si>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</si>
  <si>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</si>
  <si>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</si>
  <si>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</si>
  <si>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</si>
  <si>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</si>
  <si>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</si>
  <si>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</si>
  <si>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</si>
  <si>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</si>
  <si>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</si>
  <si>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</si>
  <si>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</si>
  <si>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</si>
  <si>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</si>
  <si>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</si>
  <si>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</si>
  <si>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</si>
  <si>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</si>
  <si>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</si>
  <si>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</si>
  <si>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</si>
  <si>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</si>
  <si>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</si>
  <si>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</si>
  <si>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</si>
  <si>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</si>
  <si>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</si>
  <si>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</si>
  <si>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</si>
  <si>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</si>
  <si>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</si>
  <si>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</si>
  <si>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</si>
  <si>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</si>
  <si>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</si>
  <si>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</si>
  <si>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</si>
  <si>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</si>
  <si>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</si>
  <si>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</si>
  <si>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</si>
  <si>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</si>
  <si>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</si>
  <si>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</si>
  <si>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</si>
  <si>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</si>
  <si>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</si>
  <si>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</si>
  <si>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</si>
  <si>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</si>
  <si>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</si>
  <si>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</si>
  <si>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</si>
  <si>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</si>
  <si>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</si>
  <si>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</si>
  <si>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</si>
  <si>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</si>
  <si>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</si>
  <si>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</si>
  <si>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</si>
  <si>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</si>
  <si>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</si>
  <si>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</si>
  <si>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</si>
  <si>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</si>
  <si>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</si>
  <si>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</si>
  <si>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</si>
  <si>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</si>
  <si>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</si>
  <si>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</si>
  <si>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</si>
  <si>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</si>
  <si>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</si>
  <si>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</si>
  <si>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</si>
  <si>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</si>
  <si>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</si>
  <si>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</si>
  <si>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</si>
  <si>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</si>
  <si>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</si>
  <si>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</si>
  <si>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</si>
  <si>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</si>
  <si>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</si>
  <si>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</si>
  <si>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</si>
  <si>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</si>
  <si>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</si>
  <si>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</si>
  <si>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</si>
  <si>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</si>
  <si>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</si>
  <si>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</si>
  <si>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</si>
  <si>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</si>
  <si>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</si>
  <si>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</si>
  <si>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</si>
  <si>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</si>
  <si>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</si>
  <si>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</si>
  <si>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</si>
  <si>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</si>
  <si>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</si>
  <si>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</si>
  <si>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</si>
  <si>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</si>
  <si>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</si>
  <si>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</si>
  <si>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</si>
  <si>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</si>
  <si>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</si>
  <si>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</si>
  <si>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</si>
  <si>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</si>
  <si>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</si>
  <si>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</si>
  <si>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</si>
  <si>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</si>
  <si>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</si>
  <si>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</si>
  <si>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</si>
  <si>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</si>
  <si>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</si>
  <si>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</si>
  <si>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</si>
  <si>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</si>
  <si>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</si>
  <si>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</si>
  <si>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</si>
  <si>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</si>
  <si>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</si>
  <si>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</si>
  <si>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</si>
  <si>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</si>
  <si>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</si>
  <si>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</si>
  <si>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</si>
  <si>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</si>
  <si>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</si>
  <si>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</si>
  <si>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</si>
  <si>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</si>
  <si>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</si>
  <si>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</si>
  <si>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</si>
  <si>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</si>
  <si>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</si>
  <si>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</si>
  <si>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</si>
  <si>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</si>
  <si>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</si>
  <si>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</si>
  <si>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</si>
  <si>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</si>
  <si>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</si>
  <si>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</si>
  <si>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</si>
  <si>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</si>
  <si>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</si>
  <si>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</si>
  <si>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</si>
  <si>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</si>
  <si>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</si>
  <si>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</si>
  <si>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</si>
  <si>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</si>
  <si>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</si>
  <si>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</si>
  <si>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</si>
  <si>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</si>
  <si>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</si>
  <si>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</si>
  <si>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</si>
  <si>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</si>
  <si>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</si>
  <si>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</si>
  <si>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</si>
  <si>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</si>
  <si>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</si>
  <si>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</si>
  <si>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</si>
  <si>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</si>
  <si>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</si>
  <si>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</si>
  <si>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</si>
  <si>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</si>
  <si>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</si>
  <si>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</si>
  <si>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</si>
  <si>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</si>
  <si>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</si>
  <si>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</si>
  <si>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</si>
  <si>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</si>
  <si>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</si>
  <si>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</si>
  <si>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</si>
  <si>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</si>
  <si>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</si>
  <si>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</si>
  <si>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</si>
  <si>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</si>
  <si>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</si>
  <si>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</si>
  <si>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</si>
  <si>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</si>
  <si>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</si>
  <si>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</si>
  <si>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</si>
  <si>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</si>
  <si>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</si>
  <si>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</si>
  <si>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</si>
  <si>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</si>
  <si>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</si>
  <si>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</si>
  <si>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</si>
  <si>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</si>
  <si>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</si>
  <si>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</si>
  <si>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</si>
  <si>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</si>
  <si>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</si>
  <si>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</si>
  <si>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</si>
  <si>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</si>
  <si>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</si>
  <si>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</si>
  <si>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</si>
  <si>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</si>
  <si>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</si>
  <si>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</si>
  <si>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</si>
  <si>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</si>
  <si>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</si>
  <si>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</si>
  <si>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</si>
  <si>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</si>
  <si>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</si>
  <si>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</si>
  <si>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</si>
  <si>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</si>
  <si>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</si>
  <si>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</si>
  <si>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</si>
  <si>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</si>
  <si>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</si>
  <si>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</si>
  <si>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</si>
  <si>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</si>
  <si>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</si>
  <si>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</si>
  <si>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</si>
  <si>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</si>
  <si>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</si>
  <si>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</si>
  <si>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</si>
  <si>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</si>
  <si>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</si>
  <si>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</si>
  <si>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</si>
  <si>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</si>
  <si>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</si>
  <si>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</si>
  <si>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</si>
  <si>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</si>
  <si>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</si>
  <si>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</si>
  <si>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</si>
  <si>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</si>
  <si>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</si>
  <si>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</si>
  <si>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</si>
  <si>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</si>
  <si>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</si>
  <si>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</si>
  <si>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</si>
  <si>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</si>
  <si>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</si>
  <si>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</si>
  <si>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</si>
  <si>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</si>
  <si>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</si>
  <si>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</si>
  <si>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</si>
  <si>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</si>
  <si>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</si>
  <si>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</si>
  <si>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</si>
  <si>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</si>
  <si>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</si>
  <si>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</si>
  <si>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</si>
  <si>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</si>
  <si>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</si>
  <si>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</si>
  <si>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</si>
  <si>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</si>
  <si>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</si>
  <si>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</si>
  <si>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</si>
  <si>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</si>
  <si>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</si>
  <si>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</si>
  <si>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</si>
  <si>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</si>
  <si>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</si>
  <si>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</si>
  <si>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</si>
  <si>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</si>
  <si>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</si>
  <si>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</si>
  <si>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</si>
  <si>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</si>
  <si>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</si>
  <si>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</si>
  <si>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</si>
  <si>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</si>
  <si>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</si>
  <si>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</si>
  <si>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</si>
  <si>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</si>
  <si>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</si>
  <si>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</si>
  <si>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</si>
  <si>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</si>
  <si>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</si>
  <si>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</si>
  <si>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</si>
  <si>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</si>
  <si>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</si>
  <si>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</si>
  <si>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</si>
  <si>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</si>
  <si>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</si>
  <si>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</si>
  <si>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</si>
  <si>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</si>
  <si>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</si>
  <si>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</si>
  <si>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</si>
  <si>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</si>
  <si>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</si>
  <si>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</si>
  <si>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</si>
  <si>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</si>
  <si>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</si>
  <si>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</si>
  <si>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</si>
  <si>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</si>
  <si>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</si>
  <si>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</si>
  <si>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</si>
  <si>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</si>
  <si>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</si>
  <si>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</si>
  <si>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</si>
  <si>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</si>
  <si>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</si>
  <si>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</si>
  <si>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</si>
  <si>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</si>
  <si>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</si>
  <si>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</si>
  <si>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</si>
  <si>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</si>
  <si>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</si>
  <si>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</si>
  <si>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</si>
  <si>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</si>
  <si>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</si>
  <si>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</si>
  <si>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</si>
  <si>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</si>
  <si>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</si>
  <si>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</si>
  <si>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</si>
  <si>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</si>
  <si>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</si>
  <si>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</si>
  <si>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</si>
  <si>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</si>
  <si>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</si>
  <si>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</si>
  <si>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</si>
  <si>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</si>
  <si>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</si>
  <si>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</si>
  <si>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</si>
  <si>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</si>
  <si>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</si>
  <si>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</si>
  <si>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</si>
  <si>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</si>
  <si>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</si>
  <si>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</si>
  <si>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</si>
  <si>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</si>
  <si>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</si>
  <si>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</si>
  <si>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</si>
  <si>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</si>
  <si>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</si>
  <si>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</si>
  <si>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</si>
  <si>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</si>
  <si>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</si>
  <si>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</si>
  <si>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</si>
  <si>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</si>
  <si>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</si>
  <si>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</si>
  <si>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</si>
  <si>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</si>
  <si>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</si>
  <si>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</si>
  <si>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</si>
  <si>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</si>
  <si>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</si>
  <si>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</si>
  <si>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</si>
  <si>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</si>
  <si>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</si>
  <si>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</si>
  <si>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</si>
  <si>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</si>
  <si>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</si>
  <si>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</si>
  <si>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</si>
  <si>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</si>
  <si>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</si>
  <si>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</si>
  <si>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</si>
  <si>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</si>
  <si>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</si>
  <si>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</si>
  <si>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</si>
  <si>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</si>
  <si>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</si>
  <si>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</si>
  <si>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</si>
  <si>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</si>
  <si>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</si>
  <si>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</si>
  <si>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</si>
  <si>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</si>
  <si>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</si>
  <si>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</si>
  <si>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</si>
  <si>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</si>
  <si>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</si>
  <si>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</si>
  <si>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</si>
  <si>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</si>
  <si>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</si>
  <si>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</si>
  <si>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</si>
  <si>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</si>
  <si>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</si>
  <si>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</si>
  <si>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</si>
  <si>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</si>
  <si>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</si>
  <si>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</si>
  <si>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</si>
  <si>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</si>
  <si>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</si>
  <si>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</si>
  <si>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</si>
  <si>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</si>
  <si>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</si>
  <si>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</si>
  <si>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</si>
  <si>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</si>
  <si>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</si>
  <si>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</si>
  <si>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</si>
  <si>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</si>
  <si>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</si>
  <si>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</si>
  <si>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</si>
  <si>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</si>
  <si>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</si>
  <si>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</si>
  <si>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</si>
  <si>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</si>
  <si>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</si>
  <si>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</si>
  <si>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</si>
  <si>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</si>
  <si>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</si>
  <si>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</si>
  <si>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</si>
  <si>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</si>
  <si>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</si>
  <si>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</si>
  <si>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</si>
  <si>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</si>
  <si>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</si>
  <si>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</si>
  <si>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</si>
  <si>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</si>
  <si>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</si>
  <si>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</si>
  <si>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</si>
  <si>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</si>
  <si>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</si>
  <si>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</si>
  <si>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</si>
  <si>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</si>
  <si>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</si>
  <si>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</si>
  <si>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</si>
  <si>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</si>
  <si>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</si>
  <si>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</si>
  <si>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</si>
  <si>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</si>
  <si>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</si>
  <si>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</si>
  <si>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</si>
  <si>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</si>
  <si>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</si>
  <si>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</si>
  <si>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</si>
  <si>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</si>
  <si>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</si>
  <si>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</si>
  <si>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</si>
  <si>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</si>
  <si>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</si>
  <si>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</si>
  <si>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</si>
  <si>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</si>
  <si>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</si>
  <si>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</si>
  <si>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</si>
  <si>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</si>
  <si>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</si>
  <si>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</si>
  <si>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</si>
  <si>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</si>
  <si>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</si>
  <si>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</si>
  <si>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</si>
  <si>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</si>
  <si>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</si>
  <si>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</si>
  <si>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</si>
  <si>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</si>
  <si>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</si>
  <si>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</si>
  <si>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</si>
  <si>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</si>
  <si>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</si>
  <si>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</si>
  <si>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</si>
  <si>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</si>
  <si>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</si>
  <si>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</si>
  <si>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</si>
  <si>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</si>
  <si>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</si>
  <si>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</si>
  <si>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</si>
  <si>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</si>
  <si>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</si>
  <si>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</si>
  <si>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</si>
  <si>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</si>
  <si>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</si>
  <si>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</si>
  <si>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</si>
  <si>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</si>
  <si>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</si>
  <si>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</si>
  <si>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</si>
  <si>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</si>
  <si>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</si>
  <si>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</si>
  <si>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</si>
  <si>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</si>
  <si>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</si>
  <si>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</si>
  <si>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</si>
  <si>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</si>
  <si>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</si>
  <si>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</si>
  <si>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</si>
  <si>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</si>
  <si>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</si>
  <si>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</si>
  <si>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</si>
  <si>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</si>
  <si>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</si>
  <si>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</si>
  <si>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</si>
  <si>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</si>
  <si>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</si>
  <si>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</si>
  <si>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</si>
  <si>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</si>
  <si>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</si>
  <si>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</si>
  <si>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</si>
  <si>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</si>
  <si>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</si>
  <si>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</si>
  <si>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</si>
  <si>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</si>
  <si>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</si>
  <si>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</si>
  <si>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</si>
  <si>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</si>
  <si>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</si>
  <si>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</si>
  <si>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</si>
  <si>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</si>
  <si>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</si>
  <si>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</si>
  <si>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</si>
  <si>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</si>
  <si>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</si>
  <si>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</si>
  <si>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</si>
  <si>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</si>
  <si>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</si>
  <si>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</si>
  <si>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</si>
  <si>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</si>
  <si>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</si>
  <si>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</si>
  <si>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</si>
  <si>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</si>
  <si>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</si>
  <si>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</si>
  <si>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</si>
  <si>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</si>
  <si>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</si>
  <si>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</si>
  <si>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</si>
  <si>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</si>
  <si>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</si>
  <si>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</si>
  <si>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</si>
  <si>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</si>
  <si>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</si>
  <si>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</si>
  <si>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</si>
  <si>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</si>
  <si>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</si>
  <si>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</si>
  <si>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</si>
  <si>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</si>
  <si>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</si>
  <si>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</si>
  <si>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</si>
  <si>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</si>
  <si>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</si>
  <si>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</si>
  <si>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</si>
  <si>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</si>
  <si>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</si>
  <si>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</si>
  <si>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</si>
  <si>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</si>
  <si>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</si>
  <si>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</si>
  <si>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</si>
  <si>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</si>
  <si>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</si>
  <si>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</si>
  <si>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</si>
  <si>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</si>
  <si>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</si>
  <si>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</si>
  <si>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</si>
  <si>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</si>
  <si>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</si>
  <si>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</si>
  <si>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</si>
  <si>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</si>
  <si>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</si>
  <si>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</si>
  <si>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</si>
  <si>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</si>
  <si>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</si>
  <si>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</si>
  <si>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</si>
  <si>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</si>
  <si>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</si>
  <si>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</si>
  <si>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</si>
  <si>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</si>
  <si>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</si>
  <si>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</si>
  <si>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</si>
  <si>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</si>
  <si>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</si>
  <si>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</si>
  <si>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</si>
  <si>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</si>
  <si>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</si>
  <si>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</si>
  <si>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</si>
  <si>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</si>
  <si>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</si>
  <si>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</si>
  <si>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</si>
  <si>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</si>
  <si>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</si>
  <si>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</si>
  <si>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</si>
  <si>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</si>
  <si>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</si>
  <si>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</si>
  <si>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</si>
  <si>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</si>
  <si>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</si>
  <si>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</si>
  <si>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</si>
  <si>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</si>
  <si>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</si>
  <si>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</si>
  <si>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</si>
  <si>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</si>
  <si>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</si>
  <si>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</si>
  <si>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</si>
  <si>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</si>
  <si>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</si>
  <si>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</si>
  <si>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</si>
  <si>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</si>
  <si>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</si>
  <si>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</si>
  <si>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</si>
  <si>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</si>
  <si>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</si>
  <si>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</si>
  <si>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</si>
  <si>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</si>
  <si>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</si>
  <si>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</si>
  <si>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</si>
  <si>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</si>
  <si>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</si>
  <si>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</si>
  <si>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</si>
  <si>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</si>
  <si>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</si>
  <si>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</si>
  <si>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</si>
  <si>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</si>
  <si>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</si>
  <si>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</si>
  <si>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</si>
  <si>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</si>
  <si>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</si>
  <si>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</si>
  <si>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</si>
  <si>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</si>
  <si>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</si>
  <si>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</si>
  <si>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</si>
  <si>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</si>
  <si>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</si>
  <si>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</si>
  <si>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</si>
  <si>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</si>
  <si>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</si>
  <si>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</si>
  <si>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</si>
  <si>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</si>
  <si>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</si>
  <si>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</si>
  <si>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</si>
  <si>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</si>
  <si>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</si>
  <si>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</si>
  <si>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</si>
  <si>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</si>
  <si>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</si>
  <si>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</si>
  <si>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</si>
  <si>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</si>
  <si>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</si>
  <si>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</si>
  <si>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</si>
  <si>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</si>
  <si>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</si>
  <si>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</si>
  <si>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</si>
  <si>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</si>
  <si>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</si>
  <si>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</si>
  <si>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</si>
  <si>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</si>
  <si>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</si>
  <si>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</si>
  <si>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</si>
  <si>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</si>
  <si>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</si>
  <si>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</si>
  <si>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</si>
  <si>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</si>
  <si>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</si>
  <si>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</si>
  <si>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</si>
  <si>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</si>
  <si>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</si>
  <si>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</si>
  <si>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</si>
  <si>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</si>
  <si>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</si>
  <si>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</si>
  <si>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</si>
  <si>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</si>
  <si>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</si>
  <si>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</si>
  <si>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</si>
  <si>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</si>
  <si>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</si>
  <si>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</si>
  <si>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</si>
  <si>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</si>
  <si>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</si>
  <si>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</si>
  <si>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</si>
  <si>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</si>
  <si>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</si>
  <si>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</si>
  <si>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</si>
  <si>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</si>
  <si>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</si>
  <si>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</si>
  <si>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</si>
  <si>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</si>
  <si>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</si>
  <si>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</si>
  <si>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</si>
  <si>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</si>
  <si>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</si>
  <si>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</si>
  <si>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</si>
  <si>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</si>
  <si>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</si>
  <si>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</si>
  <si>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</si>
  <si>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</si>
  <si>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</si>
  <si>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</si>
  <si>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</si>
  <si>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</si>
  <si>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</si>
  <si>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</si>
  <si>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</si>
  <si>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</si>
  <si>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</si>
  <si>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</si>
  <si>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</si>
  <si>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</si>
  <si>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</si>
  <si>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</si>
  <si>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</si>
  <si>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</si>
  <si>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</si>
  <si>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</si>
  <si>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</si>
  <si>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</si>
  <si>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</si>
  <si>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</si>
  <si>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</si>
  <si>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</si>
  <si>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</si>
  <si>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</si>
  <si>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</si>
  <si>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</si>
  <si>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</si>
  <si>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</si>
  <si>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</si>
  <si>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</si>
  <si>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</si>
  <si>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</si>
  <si>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</si>
  <si>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</si>
  <si>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</si>
  <si>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</si>
  <si>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</si>
  <si>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</si>
  <si>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</si>
  <si>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</si>
  <si>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</si>
  <si>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</si>
  <si>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</si>
  <si>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</si>
  <si>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</si>
  <si>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</si>
  <si>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</si>
  <si>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</si>
  <si>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</si>
  <si>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</si>
  <si>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</si>
  <si>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</si>
  <si>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</si>
  <si>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</si>
  <si>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</si>
  <si>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</si>
  <si>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</si>
  <si>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</si>
  <si>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</si>
  <si>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</si>
  <si>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</si>
  <si>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</si>
  <si>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</si>
  <si>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</si>
  <si>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</si>
  <si>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</si>
  <si>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</si>
  <si>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</si>
  <si>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</si>
  <si>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</si>
  <si>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</si>
  <si>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</si>
  <si>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</si>
  <si>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</si>
  <si>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</si>
  <si>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</si>
  <si>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</si>
  <si>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</si>
  <si>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</si>
  <si>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</si>
  <si>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</si>
  <si>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</si>
  <si>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</si>
  <si>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</si>
  <si>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</si>
  <si>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</si>
  <si>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</si>
  <si>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</si>
  <si>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</si>
  <si>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</si>
  <si>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</si>
  <si>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</si>
  <si>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</si>
  <si>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</si>
  <si>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</si>
  <si>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</si>
  <si>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</si>
  <si>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</si>
  <si>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</si>
  <si>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</si>
  <si>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</si>
  <si>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</si>
  <si>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</si>
  <si>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</si>
  <si>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</si>
  <si>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</si>
  <si>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</si>
  <si>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</si>
  <si>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</si>
  <si>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</si>
  <si>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</si>
  <si>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</si>
  <si>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</si>
  <si>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</si>
  <si>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</si>
  <si>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</si>
  <si>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</si>
  <si>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</si>
  <si>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</si>
  <si>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</si>
  <si>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</si>
  <si>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</si>
  <si>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</si>
  <si>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</si>
  <si>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</si>
  <si>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</si>
  <si>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</si>
  <si>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</si>
  <si>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</si>
  <si>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</si>
  <si>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</si>
  <si>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</si>
  <si>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</si>
  <si>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</si>
  <si>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</si>
  <si>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</si>
  <si>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</si>
  <si>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</si>
  <si>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</si>
  <si>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</si>
  <si>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</si>
  <si>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</si>
  <si>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</si>
  <si>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</si>
  <si>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</si>
  <si>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</si>
  <si>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</si>
  <si>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</si>
  <si>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</si>
  <si>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</si>
  <si>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</si>
  <si>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</si>
  <si>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</si>
  <si>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</si>
  <si>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</si>
  <si>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</si>
  <si>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</si>
  <si>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</si>
  <si>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</si>
  <si>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</si>
  <si>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</si>
  <si>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</si>
  <si>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</si>
  <si>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</si>
  <si>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</si>
  <si>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</si>
  <si>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</si>
  <si>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</si>
  <si>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</si>
  <si>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</si>
  <si>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</si>
  <si>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</si>
  <si>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</si>
  <si>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</si>
  <si>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</si>
  <si>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</si>
  <si>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</si>
  <si>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</si>
  <si>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</si>
  <si>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</si>
  <si>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</si>
  <si>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</si>
  <si>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</si>
  <si>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</si>
  <si>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</si>
  <si>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</si>
  <si>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</si>
  <si>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</si>
  <si>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</si>
  <si>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</si>
  <si>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</si>
  <si>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</si>
  <si>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</si>
  <si>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</si>
  <si>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</si>
  <si>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</si>
  <si>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</si>
  <si>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</si>
  <si>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</si>
  <si>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</si>
  <si>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</si>
  <si>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</si>
  <si>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</si>
  <si>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</si>
  <si>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</si>
  <si>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</si>
  <si>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</si>
  <si>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</si>
  <si>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</si>
  <si>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</si>
  <si>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</si>
  <si>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</si>
  <si>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</si>
  <si>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</si>
  <si>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</si>
  <si>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</si>
  <si>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</si>
  <si>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</si>
  <si>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</si>
  <si>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</si>
  <si>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</si>
  <si>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</si>
  <si>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</si>
  <si>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</si>
  <si>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</si>
  <si>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</si>
  <si>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</si>
  <si>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</si>
  <si>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</si>
  <si>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</si>
  <si>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</si>
  <si>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</si>
  <si>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</si>
  <si>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</si>
  <si>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</si>
  <si>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</si>
  <si>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</si>
  <si>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</si>
  <si>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</si>
  <si>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</si>
  <si>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</si>
  <si>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</si>
  <si>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</si>
  <si>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</si>
  <si>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</si>
  <si>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</si>
  <si>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</si>
  <si>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</si>
  <si>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</si>
  <si>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</si>
  <si>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</si>
  <si>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</si>
  <si>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</si>
  <si>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</si>
  <si>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</si>
  <si>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</si>
  <si>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</si>
  <si>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</si>
  <si>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</si>
  <si>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</si>
  <si>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</si>
  <si>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</si>
  <si>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</si>
  <si>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</si>
  <si>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</si>
  <si>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</si>
  <si>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</si>
  <si>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</si>
  <si>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</si>
  <si>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</si>
  <si>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</si>
  <si>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</si>
  <si>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</si>
  <si>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</si>
  <si>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</si>
  <si>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</si>
  <si>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</si>
  <si>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</si>
  <si>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</si>
  <si>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</si>
  <si>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</si>
  <si>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</si>
  <si>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</si>
  <si>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</si>
  <si>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</si>
  <si>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</si>
  <si>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</si>
  <si>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</si>
  <si>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</si>
  <si>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</si>
  <si>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</si>
  <si>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</si>
  <si>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</si>
  <si>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</si>
  <si>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</si>
  <si>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</si>
  <si>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</si>
  <si>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</si>
  <si>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</si>
  <si>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</si>
  <si>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</si>
  <si>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</si>
  <si>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</si>
  <si>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</si>
  <si>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</si>
  <si>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</si>
  <si>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</si>
  <si>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</si>
  <si>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</si>
  <si>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</si>
  <si>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</si>
  <si>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</si>
  <si>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</si>
  <si>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</si>
  <si>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</si>
  <si>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</si>
  <si>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</si>
  <si>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</si>
  <si>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</si>
  <si>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</si>
  <si>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</si>
  <si>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</si>
  <si>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</si>
  <si>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</si>
  <si>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</si>
  <si>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</si>
  <si>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</si>
  <si>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</si>
  <si>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</si>
  <si>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</si>
  <si>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</si>
  <si>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</si>
  <si>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</si>
  <si>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</si>
  <si>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</si>
  <si>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</si>
  <si>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</si>
  <si>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</si>
  <si>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</si>
  <si>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</si>
  <si>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</si>
  <si>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</si>
  <si>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</si>
  <si>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</si>
  <si>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</si>
  <si>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</si>
  <si>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</si>
  <si>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</si>
  <si>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</si>
  <si>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</si>
  <si>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</si>
  <si>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</si>
  <si>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</si>
  <si>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</si>
  <si>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</si>
  <si>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</si>
  <si>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</si>
  <si>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</si>
  <si>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</si>
  <si>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</si>
  <si>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</si>
  <si>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</si>
  <si>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</si>
  <si>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</si>
  <si>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</si>
  <si>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</si>
  <si>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</si>
  <si>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</si>
  <si>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</si>
  <si>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</si>
  <si>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</si>
  <si>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</si>
  <si>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</si>
  <si>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</si>
  <si>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</si>
  <si>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</si>
  <si>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</si>
  <si>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</si>
  <si>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</si>
  <si>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</si>
  <si>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</si>
  <si>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</si>
  <si>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</si>
  <si>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</si>
  <si>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</si>
  <si>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</si>
  <si>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</si>
  <si>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</si>
  <si>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</si>
  <si>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</si>
  <si>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</si>
  <si>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</si>
  <si>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</si>
  <si>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</si>
  <si>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</si>
  <si>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</si>
  <si>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</si>
  <si>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</si>
  <si>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</si>
  <si>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</si>
  <si>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</si>
  <si>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</si>
  <si>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</si>
  <si>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</si>
  <si>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</si>
  <si>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</si>
  <si>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</si>
  <si>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</si>
  <si>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</si>
  <si>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</si>
  <si>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</si>
  <si>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</si>
  <si>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</si>
  <si>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</si>
  <si>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</si>
  <si>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</si>
  <si>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</si>
  <si>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</si>
  <si>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</si>
  <si>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</si>
  <si>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</si>
  <si>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</si>
  <si>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</si>
  <si>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</si>
  <si>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</si>
  <si>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</si>
  <si>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</si>
  <si>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</si>
  <si>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</si>
  <si>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</si>
  <si>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</si>
  <si>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</si>
  <si>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</si>
  <si>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</si>
  <si>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</si>
  <si>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</si>
  <si>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</si>
  <si>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</si>
  <si>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</si>
  <si>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</si>
  <si>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</si>
  <si>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</si>
  <si>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</si>
  <si>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</si>
  <si>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</si>
  <si>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</si>
  <si>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</si>
  <si>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</si>
  <si>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</si>
  <si>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</si>
  <si>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</si>
  <si>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</si>
  <si>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</si>
  <si>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</si>
  <si>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</si>
  <si>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</si>
  <si>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</si>
  <si>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</si>
  <si>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</si>
  <si>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</si>
  <si>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</si>
  <si>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</si>
  <si>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</si>
  <si>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</si>
  <si>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</si>
  <si>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</si>
  <si>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</si>
  <si>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</si>
  <si>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</si>
  <si>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</si>
  <si>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</si>
  <si>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</si>
  <si>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</si>
  <si>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</si>
  <si>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</si>
  <si>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</si>
  <si>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</si>
  <si>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</si>
  <si>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</si>
  <si>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</si>
  <si>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</si>
  <si>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</si>
  <si>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</si>
  <si>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</si>
  <si>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</si>
  <si>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</si>
  <si>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</si>
  <si>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</si>
  <si>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</si>
  <si>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</si>
  <si>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</si>
  <si>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</si>
  <si>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</si>
  <si>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</si>
  <si>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</si>
  <si>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</si>
  <si>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</si>
  <si>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</si>
  <si>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</si>
  <si>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</si>
  <si>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</si>
  <si>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</si>
  <si>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</si>
  <si>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</si>
  <si>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</si>
  <si>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</si>
  <si>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</si>
  <si>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</si>
  <si>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</si>
  <si>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</si>
  <si>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</si>
  <si>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</si>
  <si>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</si>
  <si>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</si>
  <si>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</si>
  <si>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</si>
  <si>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</si>
  <si>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</si>
  <si>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</si>
  <si>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</si>
  <si>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</si>
  <si>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</si>
  <si>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</si>
  <si>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</si>
  <si>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</si>
  <si>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</si>
  <si>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</si>
  <si>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</si>
  <si>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</si>
  <si>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</si>
  <si>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</si>
  <si>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</si>
  <si>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</si>
  <si>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</si>
  <si>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</si>
  <si>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</si>
  <si>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</si>
  <si>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</si>
  <si>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</si>
  <si>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</si>
  <si>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</si>
  <si>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</si>
  <si>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</si>
  <si>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</si>
  <si>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</si>
  <si>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</si>
  <si>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</si>
  <si>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</si>
  <si>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</si>
  <si>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</si>
  <si>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</si>
  <si>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</si>
  <si>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</si>
  <si>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</si>
  <si>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</si>
  <si>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</si>
  <si>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</si>
  <si>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</si>
  <si>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</si>
  <si>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</si>
  <si>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</si>
  <si>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</si>
  <si>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</si>
  <si>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</si>
  <si>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</si>
  <si>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</si>
  <si>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</si>
  <si>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</si>
  <si>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</si>
  <si>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</si>
  <si>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</si>
  <si>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</si>
  <si>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</si>
  <si>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</si>
  <si>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</si>
  <si>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</si>
  <si>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</si>
  <si>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</si>
  <si>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</si>
  <si>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</si>
  <si>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</si>
  <si>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</si>
  <si>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</si>
  <si>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</si>
  <si>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</si>
  <si>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</si>
  <si>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</si>
  <si>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</si>
  <si>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</si>
  <si>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</si>
  <si>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</si>
  <si>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</si>
  <si>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</si>
  <si>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</si>
  <si>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</si>
  <si>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</si>
  <si>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</si>
  <si>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</si>
  <si>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</si>
  <si>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</si>
  <si>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</si>
  <si>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</si>
  <si>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</si>
  <si>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</si>
  <si>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</si>
  <si>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</si>
  <si>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</si>
  <si>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</si>
  <si>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</si>
  <si>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</si>
  <si>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</si>
  <si>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</si>
  <si>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</si>
  <si>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</si>
  <si>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</si>
  <si>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</si>
  <si>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</si>
  <si>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</si>
  <si>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</si>
  <si>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</si>
  <si>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</si>
  <si>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</si>
  <si>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</si>
  <si>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</si>
  <si>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</si>
  <si>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</si>
  <si>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</si>
  <si>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</si>
  <si>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</si>
  <si>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</si>
  <si>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</si>
  <si>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</si>
  <si>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</si>
  <si>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</si>
  <si>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</si>
  <si>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</si>
  <si>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</si>
  <si>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</si>
  <si>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</si>
  <si>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</si>
  <si>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</si>
  <si>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</si>
  <si>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</si>
  <si>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</si>
  <si>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</si>
  <si>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</si>
  <si>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</si>
  <si>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</si>
  <si>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</si>
  <si>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</si>
  <si>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</si>
  <si>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</si>
  <si>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</si>
  <si>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</si>
  <si>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</si>
  <si>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</si>
  <si>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</si>
  <si>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</si>
  <si>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</si>
  <si>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</si>
  <si>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</si>
  <si>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</si>
  <si>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</si>
  <si>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</si>
  <si>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</si>
  <si>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</si>
  <si>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</si>
  <si>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</si>
  <si>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</si>
  <si>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</si>
  <si>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</si>
  <si>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</si>
  <si>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</si>
  <si>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</si>
  <si>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</si>
  <si>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</si>
  <si>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</si>
  <si>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</si>
  <si>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</si>
  <si>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</si>
  <si>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</si>
  <si>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</si>
  <si>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</si>
  <si>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</si>
  <si>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</si>
  <si>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</si>
  <si>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</si>
  <si>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</si>
  <si>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</si>
  <si>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</si>
  <si>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</si>
  <si>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</si>
  <si>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</si>
  <si>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</si>
  <si>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</si>
  <si>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</si>
  <si>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</si>
  <si>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</si>
  <si>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</si>
  <si>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</si>
  <si>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</si>
  <si>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</si>
  <si>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</si>
  <si>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</si>
  <si>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</si>
  <si>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</si>
  <si>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</si>
  <si>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</si>
  <si>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</si>
  <si>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</si>
  <si>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</si>
  <si>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</si>
  <si>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</si>
  <si>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</si>
  <si>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</si>
  <si>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</si>
  <si>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</si>
  <si>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</si>
  <si>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</si>
  <si>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</si>
  <si>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</si>
  <si>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</si>
  <si>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</si>
  <si>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</si>
  <si>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</si>
  <si>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</si>
  <si>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</si>
  <si>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</si>
  <si>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</si>
  <si>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</si>
  <si>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</si>
  <si>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</si>
  <si>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</si>
  <si>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</si>
  <si>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</si>
  <si>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</si>
  <si>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</si>
  <si>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</si>
  <si>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</si>
  <si>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</si>
  <si>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</si>
  <si>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</si>
  <si>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</si>
  <si>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</si>
  <si>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</si>
  <si>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</si>
  <si>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</si>
  <si>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</si>
  <si>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</si>
  <si>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</si>
  <si>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</si>
  <si>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</si>
  <si>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</si>
  <si>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</si>
  <si>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</si>
  <si>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</si>
  <si>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</si>
  <si>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</si>
  <si>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</si>
  <si>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</si>
  <si>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</si>
  <si>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</si>
  <si>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</si>
  <si>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</si>
  <si>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</si>
  <si>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</si>
  <si>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</si>
  <si>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</si>
  <si>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</si>
  <si>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</si>
  <si>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</si>
  <si>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</si>
  <si>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</si>
  <si>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</si>
  <si>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</si>
  <si>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</si>
  <si>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</si>
  <si>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</si>
  <si>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</si>
  <si>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</si>
  <si>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</si>
  <si>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</si>
  <si>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</si>
  <si>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</si>
  <si>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</si>
  <si>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</si>
  <si>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</si>
  <si>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</si>
  <si>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</si>
  <si>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</si>
  <si>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</si>
  <si>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</si>
  <si>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</si>
  <si>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</si>
  <si>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</si>
  <si>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</si>
  <si>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</si>
  <si>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</si>
  <si>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</si>
  <si>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</si>
  <si>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</si>
  <si>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</si>
  <si>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</si>
  <si>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</si>
  <si>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</si>
  <si>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</si>
  <si>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</si>
  <si>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</si>
  <si>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</si>
  <si>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</si>
  <si>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</si>
  <si>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</si>
  <si>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</si>
  <si>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</si>
  <si>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</si>
  <si>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</si>
  <si>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</si>
  <si>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</si>
  <si>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</si>
  <si>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</si>
  <si>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</si>
  <si>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</si>
  <si>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</si>
  <si>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</si>
  <si>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</si>
  <si>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</si>
  <si>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</si>
  <si>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</si>
  <si>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</si>
  <si>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</si>
  <si>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</si>
  <si>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</si>
  <si>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</si>
  <si>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</si>
  <si>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</si>
  <si>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</si>
  <si>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</si>
  <si>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</si>
  <si>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</si>
  <si>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</si>
  <si>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</si>
  <si>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</si>
  <si>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</si>
  <si>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</si>
  <si>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</si>
  <si>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</si>
  <si>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</si>
  <si>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</si>
  <si>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</si>
  <si>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</si>
  <si>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</si>
  <si>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</si>
  <si>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</si>
  <si>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</si>
  <si>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</si>
  <si>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</si>
  <si>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</si>
  <si>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</si>
  <si>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</si>
  <si>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</si>
  <si>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</si>
  <si>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</si>
  <si>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</si>
  <si>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</si>
  <si>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</si>
  <si>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</si>
  <si>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</si>
  <si>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</si>
  <si>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</si>
  <si>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</si>
  <si>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</si>
  <si>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</si>
  <si>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</si>
  <si>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</si>
  <si>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</si>
  <si>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</si>
  <si>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</si>
  <si>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</si>
  <si>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</si>
  <si>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</si>
  <si>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</si>
  <si>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</si>
  <si>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</si>
  <si>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</si>
  <si>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</si>
  <si>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</si>
  <si>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</si>
  <si>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</si>
  <si>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</si>
  <si>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</si>
  <si>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</si>
  <si>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</si>
  <si>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</si>
  <si>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</si>
  <si>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</si>
  <si>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</si>
  <si>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</si>
  <si>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</si>
  <si>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</si>
  <si>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</si>
  <si>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</si>
  <si>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</si>
  <si>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</si>
  <si>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</si>
  <si>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</si>
  <si>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</si>
  <si>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</si>
  <si>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</si>
  <si>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</si>
  <si>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</si>
  <si>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</si>
  <si>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</si>
  <si>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</si>
  <si>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</si>
  <si>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</si>
  <si>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</si>
  <si>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</si>
  <si>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</si>
  <si>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</si>
  <si>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</si>
  <si>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</si>
  <si>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</si>
  <si>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</si>
  <si>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</si>
  <si>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</si>
  <si>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</si>
  <si>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</si>
  <si>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</si>
  <si>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</si>
  <si>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</si>
  <si>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</si>
  <si>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</si>
  <si>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</si>
  <si>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</si>
  <si>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</si>
  <si>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</si>
  <si>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</si>
  <si>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</si>
  <si>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</si>
  <si>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</si>
  <si>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</si>
  <si>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</si>
  <si>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</si>
  <si>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</si>
  <si>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</si>
  <si>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</si>
  <si>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</si>
  <si>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</si>
  <si>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</si>
  <si>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</si>
  <si>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</si>
  <si>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</si>
  <si>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</si>
  <si>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</si>
  <si>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</si>
  <si>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</si>
  <si>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</si>
  <si>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</si>
  <si>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</si>
  <si>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</si>
  <si>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</si>
  <si>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</si>
  <si>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</si>
  <si>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</si>
  <si>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</si>
  <si>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</si>
  <si>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</si>
  <si>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</si>
  <si>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</si>
  <si>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</si>
  <si>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</si>
  <si>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</si>
  <si>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</si>
  <si>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</si>
  <si>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</si>
  <si>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</si>
  <si>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</si>
  <si>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</si>
  <si>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</si>
  <si>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</si>
  <si>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</si>
  <si>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</si>
  <si>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</si>
  <si>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</si>
  <si>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</si>
  <si>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</si>
  <si>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</si>
  <si>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</si>
  <si>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</si>
  <si>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</si>
  <si>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</si>
  <si>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</si>
  <si>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</si>
  <si>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</si>
  <si>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</si>
  <si>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</si>
  <si>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</si>
  <si>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</si>
  <si>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</si>
  <si>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</si>
  <si>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</si>
  <si>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</si>
  <si>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</si>
  <si>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</si>
  <si>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</si>
  <si>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</si>
  <si>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</si>
  <si>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</si>
  <si>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</si>
  <si>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</si>
  <si>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</si>
  <si>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</si>
  <si>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</si>
  <si>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</si>
  <si>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</si>
  <si>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</si>
  <si>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</si>
  <si>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</si>
  <si>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</si>
  <si>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</si>
  <si>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</si>
  <si>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</si>
  <si>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</si>
  <si>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</si>
  <si>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</si>
  <si>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</si>
  <si>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</si>
  <si>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</si>
  <si>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</si>
  <si>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</si>
  <si>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</si>
  <si>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</si>
  <si>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</si>
  <si>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</si>
  <si>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</si>
  <si>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</si>
  <si>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</si>
  <si>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</si>
  <si>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</si>
  <si>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</si>
  <si>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</si>
  <si>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</si>
  <si>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</si>
  <si>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</si>
  <si>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</si>
  <si>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</si>
  <si>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</si>
  <si>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</si>
  <si>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</si>
  <si>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</si>
  <si>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</si>
  <si>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</si>
  <si>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</si>
  <si>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</si>
  <si>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</si>
  <si>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</si>
  <si>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</si>
  <si>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</si>
  <si>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</si>
  <si>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</si>
  <si>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</si>
  <si>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</si>
  <si>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</si>
  <si>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</si>
  <si>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</si>
  <si>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</si>
  <si>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</si>
  <si>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</si>
  <si>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</si>
  <si>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</si>
  <si>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</si>
  <si>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</si>
  <si>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</si>
  <si>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</si>
  <si>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</si>
  <si>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</si>
  <si>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</si>
  <si>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</si>
  <si>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</si>
  <si>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</si>
  <si>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</si>
  <si>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</si>
  <si>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</si>
  <si>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</si>
  <si>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</si>
  <si>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</si>
  <si>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</si>
  <si>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</si>
  <si>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</si>
  <si>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</si>
  <si>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</si>
  <si>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</si>
  <si>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</si>
  <si>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</si>
  <si>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</si>
  <si>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</si>
  <si>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</si>
  <si>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</si>
  <si>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</si>
  <si>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</si>
  <si>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</si>
  <si>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</si>
  <si>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</si>
  <si>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</si>
  <si>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</si>
  <si>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</si>
  <si>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</si>
  <si>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</si>
  <si>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</si>
  <si>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</si>
  <si>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</si>
  <si>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</si>
  <si>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</si>
  <si>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</si>
  <si>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</si>
  <si>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</si>
  <si>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</si>
  <si>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</si>
  <si>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</si>
  <si>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</si>
  <si>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</si>
  <si>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</si>
  <si>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</si>
  <si>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</si>
  <si>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</si>
  <si>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</si>
  <si>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</si>
  <si>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</si>
  <si>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</si>
  <si>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</si>
  <si>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</si>
  <si>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</si>
  <si>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</si>
  <si>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</si>
  <si>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</si>
  <si>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</si>
  <si>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</si>
  <si>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</si>
  <si>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</si>
  <si>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</si>
  <si>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</si>
  <si>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</si>
  <si>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</si>
  <si>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</si>
  <si>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</si>
  <si>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</si>
  <si>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</si>
  <si>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</si>
  <si>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</si>
  <si>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</si>
  <si>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</si>
  <si>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</si>
  <si>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</si>
  <si>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</si>
  <si>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</si>
  <si>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</si>
  <si>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</si>
  <si>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</si>
  <si>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</si>
  <si>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</si>
  <si>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</si>
  <si>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</si>
  <si>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</si>
  <si>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</si>
  <si>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</si>
  <si>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</si>
  <si>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</si>
  <si>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</si>
  <si>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</si>
  <si>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</si>
  <si>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</si>
  <si>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</si>
  <si>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</si>
  <si>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</si>
  <si>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</si>
  <si>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</si>
  <si>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</si>
  <si>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</si>
  <si>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</si>
  <si>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</si>
  <si>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</si>
  <si>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</si>
  <si>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</si>
  <si>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</si>
  <si>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</si>
  <si>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</si>
  <si>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</si>
  <si>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</si>
  <si>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</si>
  <si>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</si>
  <si>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</si>
  <si>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</si>
  <si>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</si>
  <si>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</si>
  <si>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</si>
  <si>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</si>
  <si>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</si>
  <si>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</si>
  <si>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</si>
  <si>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</si>
  <si>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</si>
  <si>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</si>
  <si>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</si>
  <si>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</si>
  <si>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</si>
  <si>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</si>
  <si>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</si>
  <si>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</si>
  <si>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</si>
  <si>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</si>
  <si>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</si>
  <si>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</si>
  <si>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</si>
  <si>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</si>
  <si>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</si>
  <si>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</si>
  <si>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</si>
  <si>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</si>
  <si>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</si>
  <si>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</si>
  <si>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</si>
  <si>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</si>
  <si>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</si>
  <si>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</si>
  <si>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</si>
  <si>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</si>
  <si>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</si>
  <si>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</si>
  <si>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</si>
  <si>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</si>
  <si>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</si>
  <si>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</si>
  <si>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</si>
  <si>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</si>
  <si>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</si>
  <si>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</si>
  <si>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</si>
  <si>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</si>
  <si>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</si>
  <si>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</si>
  <si>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</si>
  <si>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</si>
  <si>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</si>
  <si>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</si>
  <si>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</si>
  <si>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</si>
  <si>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</si>
  <si>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</si>
  <si>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</si>
  <si>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</si>
  <si>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</si>
  <si>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</si>
  <si>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</si>
  <si>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</si>
  <si>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</si>
  <si>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</si>
  <si>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</si>
  <si>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</si>
  <si>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</si>
  <si>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</si>
  <si>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</si>
  <si>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</si>
  <si>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</si>
  <si>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</si>
  <si>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</si>
  <si>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</si>
  <si>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</si>
  <si>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</si>
  <si>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</si>
  <si>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</si>
  <si>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</si>
  <si>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</si>
  <si>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</si>
  <si>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</si>
  <si>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</si>
  <si>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</si>
  <si>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</si>
  <si>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</si>
  <si>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</si>
  <si>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</si>
  <si>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</si>
  <si>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</si>
  <si>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</si>
  <si>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</si>
  <si>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</si>
  <si>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</si>
  <si>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</si>
  <si>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</si>
  <si>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</si>
  <si>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</si>
  <si>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</si>
  <si>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</si>
  <si>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</si>
  <si>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</si>
  <si>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</si>
  <si>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</si>
  <si>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</si>
  <si>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</si>
  <si>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</si>
  <si>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</si>
  <si>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</si>
  <si>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</si>
  <si>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</si>
  <si>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</si>
  <si>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</si>
  <si>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</si>
  <si>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</si>
  <si>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</si>
  <si>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</si>
  <si>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</si>
  <si>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</si>
  <si>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</si>
  <si>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</si>
  <si>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</si>
  <si>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</si>
  <si>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</si>
  <si>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</si>
  <si>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</si>
  <si>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</si>
  <si>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</si>
  <si>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</si>
  <si>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</si>
  <si>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</si>
  <si>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</si>
  <si>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</si>
  <si>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</si>
  <si>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</si>
  <si>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</si>
  <si>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</si>
  <si>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</si>
  <si>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</si>
  <si>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</si>
  <si>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</si>
  <si>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</si>
  <si>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</si>
  <si>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</si>
  <si>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</si>
  <si>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</si>
  <si>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</si>
  <si>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</si>
  <si>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</si>
  <si>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</si>
  <si>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</si>
  <si>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</si>
  <si>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</si>
  <si>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</si>
  <si>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</si>
  <si>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</si>
  <si>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</si>
  <si>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</si>
  <si>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</si>
  <si>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</si>
  <si>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</si>
  <si>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</si>
  <si>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</si>
  <si>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</si>
  <si>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</si>
  <si>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</si>
  <si>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</si>
  <si>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</si>
  <si>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</si>
  <si>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</si>
  <si>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</si>
  <si>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</si>
  <si>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</si>
  <si>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</si>
  <si>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</si>
  <si>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</si>
  <si>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</si>
  <si>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</si>
  <si>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</si>
  <si>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</si>
  <si>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</si>
  <si>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</si>
  <si>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</si>
  <si>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</si>
  <si>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</si>
  <si>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</si>
  <si>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</si>
  <si>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</si>
  <si>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</si>
  <si>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</si>
  <si>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</si>
  <si>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</si>
  <si>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</si>
  <si>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</si>
  <si>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</si>
  <si>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</si>
  <si>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</si>
  <si>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</si>
  <si>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</si>
  <si>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</si>
  <si>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</si>
  <si>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</si>
  <si>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</si>
  <si>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</si>
  <si>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</si>
  <si>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</si>
  <si>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</si>
  <si>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</si>
  <si>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</si>
  <si>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</si>
  <si>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</si>
  <si>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</si>
  <si>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</si>
  <si>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</si>
  <si>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</si>
  <si>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</si>
  <si>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</si>
  <si>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</si>
  <si>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</si>
  <si>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</si>
  <si>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</si>
  <si>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</si>
  <si>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</si>
  <si>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</si>
  <si>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</si>
  <si>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</si>
  <si>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</si>
  <si>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</si>
  <si>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</si>
  <si>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</si>
  <si>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</si>
  <si>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</si>
  <si>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</si>
  <si>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</si>
  <si>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</si>
  <si>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</si>
  <si>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</si>
  <si>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</si>
  <si>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</si>
  <si>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</si>
  <si>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</si>
  <si>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</si>
  <si>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</si>
  <si>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</si>
  <si>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</si>
  <si>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</si>
  <si>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</si>
  <si>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</si>
  <si>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</si>
  <si>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</si>
  <si>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</si>
  <si>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</si>
  <si>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</si>
  <si>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</si>
  <si>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</si>
  <si>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</si>
  <si>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</si>
  <si>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</si>
  <si>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</si>
  <si>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</si>
  <si>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</si>
  <si>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</si>
  <si>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</si>
  <si>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</si>
  <si>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</si>
  <si>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</si>
  <si>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</si>
  <si>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</si>
  <si>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</si>
  <si>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</si>
  <si>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</si>
  <si>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</si>
  <si>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</si>
  <si>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</si>
  <si>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</si>
  <si>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</si>
  <si>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</si>
  <si>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</si>
  <si>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</si>
  <si>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</si>
  <si>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</si>
  <si>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</si>
  <si>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</si>
  <si>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</si>
  <si>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</si>
  <si>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</si>
  <si>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</si>
  <si>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</si>
  <si>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</si>
  <si>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</si>
  <si>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</si>
  <si>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</si>
  <si>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</si>
  <si>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</si>
  <si>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</si>
  <si>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</si>
  <si>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</si>
  <si>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</si>
  <si>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</si>
  <si>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</si>
  <si>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</si>
  <si>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</si>
  <si>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</si>
  <si>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</si>
  <si>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</si>
  <si>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</si>
  <si>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</si>
  <si>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</si>
  <si>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</si>
  <si>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</si>
  <si>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</si>
  <si>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</si>
  <si>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</si>
  <si>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</si>
  <si>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</si>
  <si>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</si>
  <si>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</si>
  <si>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</si>
  <si>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</si>
  <si>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</si>
  <si>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</si>
  <si>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</si>
  <si>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</si>
  <si>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</si>
  <si>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</si>
  <si>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</si>
  <si>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</si>
  <si>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</si>
  <si>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</si>
  <si>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</si>
  <si>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</si>
  <si>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</si>
  <si>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</si>
  <si>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</si>
  <si>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</si>
  <si>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</si>
  <si>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</si>
  <si>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</si>
  <si>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</si>
  <si>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</si>
  <si>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</si>
  <si>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</si>
  <si>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</si>
  <si>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</si>
  <si>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</si>
  <si>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</si>
  <si>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</si>
  <si>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</si>
  <si>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</si>
  <si>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</si>
  <si>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</si>
  <si>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</si>
  <si>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</si>
  <si>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</si>
  <si>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</si>
  <si>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</si>
  <si>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</si>
  <si>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</si>
  <si>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</si>
  <si>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</si>
  <si>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</si>
  <si>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</si>
  <si>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</si>
  <si>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</si>
  <si>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</si>
  <si>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</si>
  <si>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</si>
  <si>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</si>
  <si>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</si>
  <si>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</si>
  <si>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</si>
  <si>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</si>
  <si>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</si>
  <si>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</si>
  <si>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</si>
  <si>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</si>
  <si>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</si>
  <si>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</si>
  <si>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</si>
  <si>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</si>
  <si>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</si>
  <si>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</si>
  <si>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</si>
  <si>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</si>
  <si>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</si>
  <si>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</si>
  <si>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</si>
  <si>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</si>
  <si>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</si>
  <si>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</si>
  <si>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</si>
  <si>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</si>
  <si>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</si>
  <si>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</si>
  <si>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</si>
  <si>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</si>
  <si>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</si>
  <si>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</si>
  <si>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</si>
  <si>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</si>
  <si>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</si>
  <si>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</si>
  <si>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</si>
  <si>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</si>
  <si>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</si>
  <si>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</si>
  <si>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</si>
  <si>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</si>
  <si>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</si>
  <si>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</si>
  <si>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</si>
  <si>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</si>
  <si>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</si>
  <si>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</si>
  <si>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</si>
  <si>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</si>
  <si>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</si>
  <si>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</si>
  <si>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</si>
  <si>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</si>
  <si>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</si>
  <si>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</si>
  <si>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</si>
  <si>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</si>
  <si>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</si>
  <si>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</si>
  <si>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</si>
  <si>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</si>
  <si>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</si>
  <si>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</si>
  <si>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</si>
  <si>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</si>
  <si>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</si>
  <si>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</si>
  <si>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</si>
  <si>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</si>
  <si>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</si>
  <si>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</si>
  <si>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</si>
  <si>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</si>
  <si>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</si>
  <si>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</si>
  <si>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</si>
  <si>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</si>
  <si>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</si>
  <si>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</si>
  <si>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</si>
  <si>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</si>
  <si>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</si>
  <si>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</si>
  <si>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</si>
  <si>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</si>
  <si>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</si>
  <si>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</si>
  <si>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</si>
  <si>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</si>
  <si>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</si>
  <si>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</si>
  <si>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</si>
  <si>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</si>
  <si>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</si>
  <si>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</si>
  <si>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</si>
  <si>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</si>
  <si>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</si>
  <si>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</si>
  <si>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</si>
  <si>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</si>
  <si>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</si>
  <si>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</si>
  <si>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</si>
  <si>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</si>
  <si>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</si>
  <si>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</si>
  <si>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</si>
  <si>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</si>
  <si>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</si>
  <si>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</si>
  <si>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</si>
  <si>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</si>
  <si>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</si>
  <si>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</si>
  <si>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</si>
  <si>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</si>
  <si>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</si>
  <si>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</si>
  <si>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</si>
  <si>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</si>
  <si>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</si>
  <si>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</si>
  <si>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</si>
  <si>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</si>
  <si>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</si>
  <si>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</si>
  <si>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</si>
  <si>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</si>
  <si>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</si>
  <si>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</si>
  <si>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</si>
  <si>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</si>
  <si>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</si>
  <si>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</si>
  <si>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</si>
  <si>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</si>
  <si>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</si>
  <si>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</si>
  <si>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</si>
  <si>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</si>
  <si>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</si>
  <si>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</si>
  <si>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</si>
  <si>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</si>
  <si>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</si>
  <si>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</si>
  <si>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</si>
  <si>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</si>
  <si>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</si>
  <si>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</si>
  <si>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</si>
  <si>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</si>
  <si>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</si>
  <si>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</si>
  <si>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</si>
  <si>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</si>
  <si>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</si>
  <si>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</si>
  <si>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</si>
  <si>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</si>
  <si>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</si>
  <si>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</si>
  <si>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</si>
  <si>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</si>
  <si>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</si>
  <si>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</si>
  <si>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</si>
  <si>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</si>
  <si>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</si>
  <si>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</si>
  <si>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</si>
  <si>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</si>
  <si>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</si>
  <si>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</si>
  <si>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</si>
  <si>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</si>
  <si>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</si>
  <si>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</si>
  <si>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</si>
  <si>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</si>
  <si>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</si>
  <si>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</si>
  <si>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</si>
  <si>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</si>
  <si>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</si>
  <si>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</si>
  <si>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</si>
  <si>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</si>
  <si>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</si>
  <si>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</si>
  <si>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</si>
  <si>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</si>
  <si>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</si>
  <si>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</si>
  <si>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</si>
  <si>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</si>
  <si>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</si>
  <si>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</si>
  <si>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</si>
  <si>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</si>
  <si>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</si>
  <si>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</si>
  <si>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</si>
  <si>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</si>
  <si>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</si>
  <si>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</si>
  <si>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</si>
  <si>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</si>
  <si>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</si>
  <si>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</si>
  <si>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</si>
  <si>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</si>
  <si>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</si>
  <si>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</si>
  <si>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</si>
  <si>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</si>
  <si>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</si>
  <si>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</si>
  <si>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</si>
  <si>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</si>
  <si>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</si>
  <si>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</si>
  <si>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</si>
  <si>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</si>
  <si>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</si>
  <si>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</si>
  <si>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</si>
  <si>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</si>
  <si>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</si>
  <si>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</si>
  <si>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</si>
  <si>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</si>
  <si>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</si>
  <si>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</si>
  <si>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</si>
  <si>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</si>
  <si>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</si>
  <si>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</si>
  <si>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</si>
  <si>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</si>
  <si>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</si>
  <si>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</si>
  <si>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</si>
  <si>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</si>
  <si>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</si>
  <si>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</si>
  <si>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</si>
  <si>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</si>
  <si>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</si>
  <si>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</si>
  <si>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</si>
  <si>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</si>
  <si>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</si>
  <si>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</si>
  <si>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</si>
  <si>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</si>
  <si>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</si>
  <si>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</si>
  <si>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</si>
  <si>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</si>
  <si>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</si>
  <si>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</si>
  <si>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</si>
  <si>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</si>
  <si>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</si>
  <si>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</si>
  <si>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</si>
  <si>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</si>
  <si>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</si>
  <si>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</si>
  <si>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</si>
  <si>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</si>
  <si>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</si>
  <si>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</si>
  <si>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</si>
  <si>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</si>
  <si>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</si>
  <si>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</si>
  <si>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</si>
  <si>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</si>
  <si>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</si>
  <si>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</si>
  <si>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</si>
  <si>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</si>
  <si>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</si>
  <si>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</si>
  <si>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</si>
  <si>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</si>
  <si>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</si>
  <si>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</si>
  <si>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</si>
  <si>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</si>
  <si>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</si>
  <si>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</si>
  <si>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</si>
  <si>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</si>
  <si>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</si>
  <si>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</si>
  <si>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</si>
  <si>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</si>
  <si>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</si>
  <si>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</si>
  <si>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</si>
  <si>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</si>
  <si>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</si>
  <si>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</si>
  <si>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</si>
  <si>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</si>
  <si>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</si>
  <si>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</si>
  <si>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</si>
  <si>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</si>
  <si>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</si>
  <si>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</si>
  <si>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</si>
  <si>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</si>
  <si>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</si>
  <si>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</si>
  <si>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</si>
  <si>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</si>
  <si>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</si>
  <si>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</si>
  <si>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</si>
  <si>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</si>
  <si>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</si>
  <si>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</si>
  <si>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</si>
  <si>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</si>
  <si>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</si>
  <si>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</si>
  <si>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</si>
  <si>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</si>
  <si>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</si>
  <si>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</si>
  <si>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</si>
  <si>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</si>
  <si>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</si>
  <si>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</si>
  <si>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</si>
  <si>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</si>
  <si>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</si>
  <si>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</si>
  <si>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</si>
  <si>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</si>
  <si>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</si>
  <si>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</si>
  <si>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</si>
  <si>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</si>
  <si>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</si>
  <si>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</si>
  <si>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</si>
  <si>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</si>
  <si>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</si>
  <si>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</si>
  <si>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</si>
  <si>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</si>
  <si>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</si>
  <si>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</si>
  <si>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</si>
  <si>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</si>
  <si>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</si>
  <si>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</si>
  <si>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</si>
  <si>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</si>
  <si>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</si>
  <si>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</si>
  <si>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</si>
  <si>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</si>
  <si>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</si>
  <si>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</si>
  <si>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</si>
  <si>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</si>
  <si>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</si>
  <si>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</si>
  <si>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</si>
  <si>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</si>
  <si>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</si>
  <si>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</si>
  <si>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</si>
  <si>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</si>
  <si>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</si>
  <si>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</si>
  <si>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</si>
  <si>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</si>
  <si>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</si>
  <si>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</si>
  <si>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</si>
  <si>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</si>
  <si>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</si>
  <si>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</si>
  <si>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</si>
  <si>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</si>
  <si>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</si>
  <si>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</si>
  <si>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</si>
  <si>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</si>
  <si>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</si>
  <si>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</si>
  <si>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</si>
  <si>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</si>
  <si>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</si>
  <si>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</si>
  <si>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</si>
  <si>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</si>
  <si>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</si>
  <si>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</si>
  <si>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</si>
  <si>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</si>
  <si>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</si>
  <si>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</si>
  <si>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</si>
  <si>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</si>
  <si>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</si>
  <si>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</si>
  <si>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</si>
  <si>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</si>
  <si>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</si>
  <si>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</si>
  <si>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</si>
  <si>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</si>
  <si>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</si>
  <si>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</si>
  <si>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</si>
  <si>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</si>
  <si>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</si>
  <si>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</si>
  <si>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</si>
  <si>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</si>
  <si>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</si>
  <si>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</si>
  <si>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</si>
  <si>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</si>
  <si>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</si>
  <si>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</si>
  <si>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</si>
  <si>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</si>
  <si>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</si>
  <si>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</si>
  <si>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</si>
  <si>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</si>
  <si>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</si>
  <si>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</si>
  <si>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</si>
  <si>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</si>
  <si>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</si>
  <si>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</si>
  <si>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</si>
  <si>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</si>
  <si>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</si>
  <si>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</si>
  <si>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</si>
  <si>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</si>
  <si>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</si>
  <si>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</si>
  <si>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</si>
  <si>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</si>
  <si>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</si>
  <si>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</si>
  <si>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</si>
  <si>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</si>
  <si>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</si>
  <si>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</si>
  <si>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</si>
  <si>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</si>
  <si>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</si>
  <si>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</si>
  <si>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</si>
  <si>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</si>
  <si>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</si>
  <si>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</si>
  <si>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</si>
  <si>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</si>
  <si>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</si>
  <si>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</si>
  <si>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</si>
  <si>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</si>
  <si>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</si>
  <si>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</si>
  <si>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</si>
  <si>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</si>
  <si>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</si>
  <si>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</si>
  <si>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</si>
  <si>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</si>
  <si>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</si>
  <si>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</si>
  <si>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</si>
  <si>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</si>
  <si>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</si>
  <si>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</si>
  <si>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</si>
  <si>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</si>
  <si>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</si>
  <si>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</si>
  <si>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</si>
  <si>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</si>
  <si>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</si>
  <si>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</si>
  <si>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</si>
  <si>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</si>
  <si>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</si>
  <si>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</si>
  <si>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</si>
  <si>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</si>
  <si>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</si>
  <si>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</si>
  <si>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</si>
  <si>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</si>
  <si>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</si>
  <si>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</si>
  <si>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</si>
  <si>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</si>
  <si>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</si>
  <si>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</si>
  <si>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</si>
  <si>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</si>
  <si>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</si>
  <si>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</si>
  <si>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</si>
  <si>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</si>
  <si>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</si>
  <si>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</si>
  <si>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</si>
  <si>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</si>
  <si>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</si>
  <si>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</si>
  <si>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</si>
  <si>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</si>
  <si>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</si>
  <si>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</si>
  <si>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</si>
  <si>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</si>
  <si>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</si>
  <si>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</si>
  <si>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</si>
  <si>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</si>
  <si>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</si>
  <si>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</si>
  <si>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</si>
  <si>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</si>
  <si>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</si>
  <si>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</si>
  <si>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</si>
  <si>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</si>
  <si>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</si>
  <si>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</si>
  <si>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</si>
  <si>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</si>
  <si>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</si>
  <si>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</si>
  <si>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</si>
  <si>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</si>
  <si>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</si>
  <si>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</si>
  <si>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</si>
  <si>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</si>
  <si>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</si>
  <si>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</si>
  <si>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</si>
  <si>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</si>
  <si>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</si>
  <si>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</si>
  <si>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</si>
  <si>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</si>
  <si>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</si>
  <si>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</si>
  <si>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</si>
  <si>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</si>
  <si>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</si>
  <si>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</si>
  <si>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</si>
  <si>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</si>
  <si>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</si>
  <si>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</si>
  <si>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</si>
  <si>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</si>
  <si>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</si>
  <si>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</si>
  <si>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</si>
  <si>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</si>
  <si>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</si>
  <si>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</si>
  <si>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</si>
  <si>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</si>
  <si>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</si>
  <si>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</si>
  <si>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</si>
  <si>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</si>
  <si>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</si>
  <si>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</si>
  <si>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</si>
  <si>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</si>
  <si>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</si>
  <si>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</si>
  <si>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</si>
  <si>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</si>
  <si>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</si>
  <si>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</si>
  <si>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</si>
  <si>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</si>
  <si>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</si>
  <si>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</si>
  <si>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</si>
  <si>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</si>
  <si>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</si>
  <si>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</si>
  <si>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</si>
  <si>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</si>
  <si>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</si>
  <si>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</si>
  <si>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</si>
  <si>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</si>
  <si>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</si>
  <si>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</si>
  <si>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</si>
  <si>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</si>
  <si>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</si>
  <si>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</si>
  <si>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</si>
  <si>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</si>
  <si>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</si>
  <si>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</si>
  <si>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</si>
  <si>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</si>
  <si>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</si>
  <si>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</si>
  <si>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</si>
  <si>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</si>
  <si>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</si>
  <si>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</si>
  <si>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</si>
  <si>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</si>
  <si>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</si>
  <si>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</si>
  <si>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</si>
  <si>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</si>
  <si>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</si>
  <si>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</si>
  <si>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</si>
  <si>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</si>
  <si>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</si>
  <si>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</si>
  <si>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</si>
  <si>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</si>
  <si>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</si>
  <si>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</si>
  <si>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</si>
  <si>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</si>
  <si>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</si>
  <si>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</si>
  <si>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</si>
  <si>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</si>
  <si>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</si>
  <si>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</si>
  <si>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</si>
  <si>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</si>
  <si>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</si>
  <si>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</si>
  <si>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</si>
  <si>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</si>
  <si>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</si>
  <si>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</si>
  <si>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</si>
  <si>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</si>
  <si>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</si>
  <si>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</si>
  <si>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</si>
  <si>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</si>
  <si>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</si>
  <si>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</si>
  <si>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</si>
  <si>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</si>
  <si>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</si>
  <si>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</si>
  <si>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</si>
  <si>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</si>
  <si>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</si>
  <si>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</si>
  <si>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</si>
  <si>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</si>
  <si>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</si>
  <si>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</si>
  <si>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</si>
  <si>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</si>
  <si>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</si>
  <si>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</si>
  <si>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</si>
  <si>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</si>
  <si>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</si>
  <si>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</si>
  <si>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</si>
  <si>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</si>
  <si>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</si>
  <si>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</si>
  <si>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</si>
  <si>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</si>
  <si>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</si>
  <si>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</si>
  <si>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</si>
  <si>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</si>
  <si>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</si>
  <si>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</si>
  <si>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</si>
  <si>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</si>
  <si>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</si>
  <si>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</si>
  <si>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</si>
  <si>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</si>
  <si>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</si>
  <si>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</si>
  <si>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</si>
  <si>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</si>
  <si>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</si>
  <si>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</si>
  <si>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</si>
  <si>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</si>
  <si>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</si>
  <si>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</si>
  <si>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</si>
  <si>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</si>
  <si>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</si>
  <si>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</si>
  <si>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</si>
  <si>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</si>
  <si>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</si>
  <si>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</si>
  <si>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</si>
  <si>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</si>
  <si>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</si>
  <si>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</si>
  <si>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</si>
  <si>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</si>
  <si>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</si>
  <si>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</si>
  <si>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</si>
  <si>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</si>
  <si>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</si>
  <si>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</si>
  <si>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</si>
  <si>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</si>
  <si>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</si>
  <si>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</si>
  <si>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</si>
  <si>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</si>
  <si>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</si>
  <si>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</si>
  <si>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</si>
  <si>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</si>
  <si>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</si>
  <si>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</si>
  <si>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</si>
  <si>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</si>
  <si>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</si>
  <si>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</si>
  <si>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</si>
  <si>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</si>
  <si>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</si>
  <si>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</si>
  <si>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</si>
  <si>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</si>
  <si>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</si>
  <si>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</si>
  <si>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</si>
  <si>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</si>
  <si>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</si>
  <si>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</si>
  <si>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</si>
  <si>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</si>
  <si>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</si>
  <si>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</si>
  <si>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</si>
  <si>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</si>
  <si>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</si>
  <si>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</si>
  <si>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</si>
  <si>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</si>
  <si>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</si>
  <si>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</si>
  <si>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</si>
  <si>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</si>
  <si>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</si>
  <si>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</si>
  <si>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</si>
  <si>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</si>
  <si>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</si>
  <si>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</si>
  <si>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</si>
  <si>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</si>
  <si>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</si>
  <si>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</si>
  <si>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</si>
  <si>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</si>
  <si>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</si>
  <si>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</si>
  <si>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</si>
  <si>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</si>
  <si>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</si>
  <si>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</si>
  <si>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</si>
  <si>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</si>
  <si>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</si>
  <si>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</si>
  <si>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</si>
  <si>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</si>
  <si>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</si>
  <si>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</si>
  <si>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</si>
  <si>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</si>
  <si>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</si>
  <si>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</si>
  <si>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</si>
  <si>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</si>
  <si>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</si>
  <si>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</si>
  <si>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</si>
  <si>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</si>
  <si>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</si>
  <si>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</si>
  <si>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</si>
  <si>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</si>
  <si>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</si>
  <si>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</si>
  <si>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</si>
  <si>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</si>
  <si>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</si>
  <si>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</si>
  <si>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</si>
  <si>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</si>
  <si>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</si>
  <si>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</si>
  <si>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</si>
  <si>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</si>
  <si>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</si>
  <si>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</si>
  <si>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</si>
  <si>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</si>
  <si>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</si>
  <si>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</si>
  <si>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</si>
  <si>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</si>
  <si>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</si>
  <si>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</si>
  <si>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</si>
  <si>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</si>
  <si>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</si>
  <si>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</si>
  <si>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</si>
  <si>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</si>
  <si>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</si>
  <si>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</si>
  <si>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</si>
  <si>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</si>
  <si>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</si>
  <si>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</si>
  <si>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</si>
  <si>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</si>
  <si>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</si>
  <si>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</si>
  <si>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</si>
  <si>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</si>
  <si>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</si>
  <si>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</si>
  <si>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</si>
  <si>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</si>
  <si>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</si>
  <si>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</si>
  <si>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</si>
  <si>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</si>
  <si>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</si>
  <si>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</si>
  <si>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</si>
  <si>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</si>
  <si>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</si>
  <si>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</si>
  <si>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</si>
  <si>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</si>
  <si>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</si>
  <si>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</si>
  <si>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</si>
  <si>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</si>
  <si>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</si>
  <si>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</si>
  <si>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</si>
  <si>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</si>
  <si>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</si>
  <si>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</si>
  <si>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</si>
  <si>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</si>
  <si>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</si>
  <si>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</si>
  <si>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</si>
  <si>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</si>
  <si>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</si>
  <si>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</si>
  <si>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</si>
  <si>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</si>
  <si>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</si>
  <si>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</si>
  <si>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</si>
  <si>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</si>
  <si>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</si>
  <si>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</si>
  <si>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</si>
  <si>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</si>
  <si>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</si>
  <si>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</si>
  <si>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</si>
  <si>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</si>
  <si>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</si>
  <si>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</si>
  <si>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</si>
  <si>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</si>
  <si>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</si>
  <si>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</si>
  <si>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</si>
  <si>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</si>
  <si>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</si>
  <si>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</si>
  <si>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</si>
  <si>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</si>
  <si>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</si>
  <si>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</si>
  <si>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</si>
  <si>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</si>
  <si>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</si>
  <si>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</si>
  <si>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</si>
  <si>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</si>
  <si>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</si>
  <si>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</si>
  <si>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</si>
  <si>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</si>
  <si>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</si>
  <si>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</si>
  <si>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</si>
  <si>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</si>
  <si>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</si>
  <si>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</si>
  <si>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</si>
  <si>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</si>
  <si>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</si>
  <si>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</si>
  <si>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</si>
  <si>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</si>
  <si>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</si>
  <si>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</si>
  <si>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</si>
  <si>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</si>
  <si>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</si>
  <si>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</si>
  <si>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</si>
  <si>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</si>
  <si>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</si>
  <si>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</si>
  <si>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</si>
  <si>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</si>
  <si>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</si>
  <si>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</si>
  <si>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</si>
  <si>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</si>
  <si>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</si>
  <si>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</si>
  <si>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</si>
  <si>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</si>
  <si>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</si>
  <si>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</si>
  <si>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</si>
  <si>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</si>
  <si>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</si>
  <si>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</si>
  <si>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</si>
  <si>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</si>
  <si>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</si>
  <si>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</si>
  <si>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</si>
  <si>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</si>
  <si>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</si>
  <si>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</si>
  <si>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</si>
  <si>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</si>
  <si>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</si>
  <si>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</si>
  <si>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</si>
  <si>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</si>
  <si>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</si>
  <si>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</si>
  <si>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</si>
  <si>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</si>
  <si>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</si>
  <si>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</si>
  <si>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</si>
  <si>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</si>
  <si>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</si>
  <si>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</si>
  <si>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</si>
  <si>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</si>
  <si>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</si>
  <si>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</si>
  <si>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</si>
  <si>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</si>
  <si>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</si>
  <si>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</si>
  <si>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</si>
  <si>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</si>
  <si>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</si>
  <si>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</si>
  <si>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</si>
  <si>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</si>
  <si>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PCM-20251022-00000359</t>
  </si>
  <si>
    <t>the site is located inside the garden, but the garden gate is locked and the guard’s number is not responding, The team will try to get access after Fajr prayer
,Team on the way ETA 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</si>
  <si>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</si>
  <si>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</si>
  <si>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</si>
  <si>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</si>
  <si>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</si>
  <si>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</si>
  <si>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</si>
  <si>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</si>
  <si>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</si>
  <si>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</si>
  <si>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</si>
  <si>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30 MIN </t>
  </si>
  <si>
    <t>TT-20251022-00618</t>
  </si>
  <si>
    <t>team will check after  DRB0951</t>
  </si>
  <si>
    <t>PCM-20251022-00000639</t>
  </si>
  <si>
    <t xml:space="preserve">ETA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</si>
</sst>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289.37164374999702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8.8766553240711801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45952.320069675923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45952.320069675923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45952.320069675923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45952.320069675923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45952.320069675923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45952.320069675923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45952.320069675923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45952.320069675923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45952.320069675923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45952.320069675923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45952.320069675923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45952.320069675923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45952.320069675923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45952.320069675923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45952.320069675923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45952.320069675923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45952.320069675923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45952.320069675923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45952.320069675923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45952.320069675923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45952.320069675923</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45952.320069675923</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45952.320069675923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45952.320069675923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45952.320069675923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45952.320069675923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45952.320069675923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45952.320069675923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45952.320069675923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45952.320069675923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45952.320069675923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45952.320069675923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45952.320069675923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45952.320069675923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45952.320069675923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45952.320069675923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45952.320069675923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45952.320069675923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45952.320069675923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45952.320069675923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45952.320069675923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45952.320069675923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45952.320069675923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45952.320069675923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45952.320069675923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45952.320069675923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45952.320069675923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45952.320069675923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45952.320069675923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45952.320069675923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45952.320069675923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45952.320069675923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45952.320069675923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45952.320069675923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45952.320069675923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45952.320069675923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45952.320069675923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45952.320069675923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45952.320069675923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45952.320069675923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45952.320069675923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45952.320069675923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45952.320069675923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45952.320069675923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45952.320069675923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45952.320069675923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45952.320069675923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45952.320069675923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45952.320069675923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45952.320069675923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45952.320069675923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45952.320069675923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45952.320069675923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45952.320069675923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45952.320069675923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45952.320069675923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45952.320069675923</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45952.320069675923</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145.59298634259176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127.32023171296169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7.8242942129581934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2.0428472220373806E-2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45952.320069675923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45952.320069675923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45952.320069675923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45952.320069675923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45952.320069675923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45952.320069675923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45952.320069675923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45952.320069675923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45952.320069675923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45952.320069675923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45952.320069675923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45952.320069675923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45952.320069675923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45952.320069675923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45952.320069675923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45952.320069675923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45952.320069675923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45952.320069675923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45952.320069675923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45952.320069675923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45952.320069675923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45952.320069675923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45952.320069675923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45952.320069675923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45952.320069675923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45952.320069675923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45952.320069675923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45952.320069675923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45952.320069675923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45952.320069675923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45952.320069675923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45952.320069675923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45952.320069675923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45952.320069675923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45952.320069675923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45952.320069675923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45952.320069675923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45952.320069675923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45952.320069675923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45952.320069675923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45952.320069675923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45952.320069675923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45952.320069675923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45952.320069675923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45952.320069675923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45952.320069675923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45952.320069675923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45952.320069675923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45952.320069675923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45952.320069675923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45952.320069675923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45952.320069675923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45952.320069675923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45952.320069675923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45952.320069675923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45952.320069675923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45952.320069675923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45952.320069675923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45952.320069675923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45952.320069675923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45952.320069675923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45952.320069675923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45952.320069675923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45952.320069675923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39090</v>
      </c>
      <c r="B2" s="64" t="str">
        <f>IFERROR(VLOOKUP(D2,DB!A:K,11,0),"")</f>
        <v>R3</v>
      </c>
      <c r="C2" s="18">
        <v>1</v>
      </c>
      <c r="D2" s="18" t="s">
        <v>15083</v>
      </c>
      <c r="E2" s="18" t="s">
        <v>38998</v>
      </c>
      <c r="F2" s="20">
        <v>45952.167881944442</v>
      </c>
      <c r="G2" s="21">
        <f t="shared" ref="G2:G35" ca="1" si="0">IFERROR(NOW()-F2,"-")</f>
        <v>0.152187731480808</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45952.320069675923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45952.320069675923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45952.320069675923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45952.320069675923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45952.320069675923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45952.320069675923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45952.320069675923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45952.320069675923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45952.320069675923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45952.320069675923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45952.320069675923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45952.320069675923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45952.320069675923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45952.320069675923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45952.320069675923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45952.320069675923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45952.320069675923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45952.320069675923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45952.320069675923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45952.320069675923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45952.320069675923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45952.320069675923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45952.320069675923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45952.320069675923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45952.320069675923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45952.320069675923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45952.320069675923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45952.320069675923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45952.320069675923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45952.320069675923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45952.320069675923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45952.320069675923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45952.320069675923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45952.320069675923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45952.320069675923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45952.320069675923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45952.320069675923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45952.320069675923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45952.320069675923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45952.320069675923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45952.320069675923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45952.320069675923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45952.320069675923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45952.320069675923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45952.320069675923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45952.320069675923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45952.320069675923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45952.320069675923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45952.320069675923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45952.320069675923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45952.320069675923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45952.320069675923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45952.320069675923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45952.320069675923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45952.320069675923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45952.320069675923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45952.320069675923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45952.320069675923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45952.320069675923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45952.320069675923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45952.320069675923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45952.320069675923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45952.320069675923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45952.320069675923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45952.320069675923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45952.320069675923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45952.320069675923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45952.320069675923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45952.320069675923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45952.320069675923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45952.320069675923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45952.320069675923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45952.320069675923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45952.320069675923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45952.320069675923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45952.320069675923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45952.320069675923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45952.320069675923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45952.320069675923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45952.320069675923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45952.320069675923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45952.320069675923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45952.320069675923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45952.320069675923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45952.320069675923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45952.320069675923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45952.320069675923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45952.320069675923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45952.320069675923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45952.320069675923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45952.320069675923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45952.320069675923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45952.320069675923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45952.320069675923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45952.320069675923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45952.320069675923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45952.320069675923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45952.320069675923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45952.320069675923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45952.320069675923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45952.320069675923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45952.320069675923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45952.320069675923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45952.320069675923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45952.320069675923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45952.320069675923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45952.320069675923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45952.320069675923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45952.320069675923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45952.320069675923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45952.320069675923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45952.320069675923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45952.320069675923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45952.320069675923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45952.320069675923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45952.320069675923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45952.320069675923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45952.320069675923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45952.320069675923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45952.320069675923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45952.320069675923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45952.320069675923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45952.320069675923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45952.320069675923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45952.320069675923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45952.320069675923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45952.320069675923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45952.320069675923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45952.320069675923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45952.320069675923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45952.320069675923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45952.320069675923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45952.320069675923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45952.320069675923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45952.320069675923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45952.320069675923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45952.320069675923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45952.320069675923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45952.320069675923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45952.320069675923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45952.320069675923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45952.320069675923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45952.320069675923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45952.320069675923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45952.320069675923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45952.320069675923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45952.320069675923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45952.320069675923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45952.320069675923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45952.320069675923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45952.320069675923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45952.320069675923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45952.320069675923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45952.320069675923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45952.320069675923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45952.320069675923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45952.320069675923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45952.320069675923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45952.320069675923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45952.320069675923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45952.320069675923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45952.320069675923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45952.320069675923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45952.320069675923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45952.320069675923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45952.320069675923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45952.320069675923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45952.320069675923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45952.320069675923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45952.320069675923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45952.320069675923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45952.320069675923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45952.320069675923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45952.320069675923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45952.320069675923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45952.320069675923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45952.320069675923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45952.320069675923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45952.320069675923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45952.320069675923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45952.320069675923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45952.320069675923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45952.320069675923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45952.320069675923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45952.320069675923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45952.320069675923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45952.320069675923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45952.320069675923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45952.320069675923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45952.320069675923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45952.320069675923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45952.320069675923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45952.320069675923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45952.320069675923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45952.320069675923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45952.320069675923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45952.320069675923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45952.320069675923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45952.320069675923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45952.320069675923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45952.320069675923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45952.320069675923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45952.320069675923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45952.320069675923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45952.320069675923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45952.320069675923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45952.320069675923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45952.320069675923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45952.320069675923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45952.320069675923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45952.320069675923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45952.320069675923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45952.320069675923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45952.320069675923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45952.320069675923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45952.320069675923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45952.320069675923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45952.320069675923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45952.320069675923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45952.320069675923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45952.320069675923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45952.320069675923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45952.320069675923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45952.320069675923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45952.320069675923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45952.320069675923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45952.320069675923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45952.320069675923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45952.320069675923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45952.320069675923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45952.320069675923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45952.320069675923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45952.320069675923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45952.320069675923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45952.320069675923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45952.320069675923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45952.320069675923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45952.320069675923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45952.320069675923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45952.320069675923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45952.320069675923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45952.320069675923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45952.320069675923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45952.320069675923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45952.320069675923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45952.320069675923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45952.320069675923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45952.320069675923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45952.320069675923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45952.320069675923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45952.320069675923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45952.320069675923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45952.320069675923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45952.320069675923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45952.320069675923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45952.320069675923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45952.320069675923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45952.320069675923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45952.320069675923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45952.320069675923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45952.320069675923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45952.320069675923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45952.320069675923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45952.320069675923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45952.320069675923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45952.320069675923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45952.320069675923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45952.320069675923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45952.320069675923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45952.320069675923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45952.320069675923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45952.320069675923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45952.320069675923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45952.320069675923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45952.320069675923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45952.320069675923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45952.320069675923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45952.320069675923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45952.320069675923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45952.320069675923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45952.320069675923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45952.320069675923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45952.320069675923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45952.320069675923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45952.320069675923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45952.320069675923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45952.320069675923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45952.320069675923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45952.320069675923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45952.320069675923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45952.320069675923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45952.320069675923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45952.320069675923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45952.320069675923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45952.320069675923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45952.320069675923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45952.320069675923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45952.320069675923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45952.320069675923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45952.320069675923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45952.320069675923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45952.320069675923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45952.320069675923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45952.320069675923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45952.320069675923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45952.320069675923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45952.320069675923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45952.320069675923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45952.320069675923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45952.320069675923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45952.320069675923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45952.320069675923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45952.320069675923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45952.320069675923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45952.320069675923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45952.320069675923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45952.320069675923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45952.320069675923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45952.320069675923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45952.320069675923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45952.320069675923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45952.320069675923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45952.320069675923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45952.320069675923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45952.320069675923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45952.320069675923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45952.320069675923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45952.320069675923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45952.320069675923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45952.320069675923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45952.320069675923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45952.320069675923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45952.320069675923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45952.320069675923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45952.320069675923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45952.320069675923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45952.320069675923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45952.320069675923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45952.320069675923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45952.320069675923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45952.320069675923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45952.320069675923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45952.320069675923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45952.320069675923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45952.320069675923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45952.320069675923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45952.320069675923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45952.320069675923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45952.320069675923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45952.320069675923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45952.320069675923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45952.320069675923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45952.320069675923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45952.320069675923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45952.320069675923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45952.320069675923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45952.320069675923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45952.320069675923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45952.320069675923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45952.320069675923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45952.320069675923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45952.320069675923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45952.320069675923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45952.320069675923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45952.320069675923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45952.320069675923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45952.320069675923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45952.320069675923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45952.320069675923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45952.320069675923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45952.320069675923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45952.320069675923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45952.320069675923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45952.320069675923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45952.320069675923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45952.320069675923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45952.320069675923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45952.320069675923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45952.320069675923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45952.320069675923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45952.320069675923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45952.320069675923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45952.320069675923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45952.320069675923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45952.320069675923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45952.320069675923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45952.320069675923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45952.320069675923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45952.320069675923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45952.320069675923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45952.320069675923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45952.320069675923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45952.320069675923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45952.320069675923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45952.320069675923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45952.320069675923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45952.320069675923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45952.320069675923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45952.320069675923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45952.320069675923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45952.320069675923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45952.320069675923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45952.320069675923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45952.320069675923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45952.320069675923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45952.320069675923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45952.320069675923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45952.320069675923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45952.320069675923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45952.320069675923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45952.320069675923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45952.320069675923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45952.320069675923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45952.320069675923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45952.320069675923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45952.320069675923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45952.320069675923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45952.320069675923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45952.320069675923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45952.320069675923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45952.320069675923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45952.320069675923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45952.320069675923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45952.320069675923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45952.320069675923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45952.320069675923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45952.320069675923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45952.320069675923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45952.320069675923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45952.320069675923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45952.320069675923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45952.320069675923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45952.320069675923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45952.320069675923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45952.320069675923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45952.320069675923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45952.320069675923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45952.320069675923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45952.320069675923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45952.320069675923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45952.320069675923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45952.320069675923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45952.320069675923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45952.320069675923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45952.320069675923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45952.320069675923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45952.320069675923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45952.320069675923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45952.320069675923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45952.320069675923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45952.320069675923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45952.320069675923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45952.320069675923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45952.320069675923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45952.320069675923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45952.320069675923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45952.320069675923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45952.320069675923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45952.320069675923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45952.320069675923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45952.320069675923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45952.320069675923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45952.320069675923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45952.320069675923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45952.320069675923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45952.320069675923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45952.320069675923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45952.320069675923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45952.320069675923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45952.320069675923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45952.320069675923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45952.320069675923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45952.320069675923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45952.320069675923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45952.320069675923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45952.320069675923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45952.320069675923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45952.320069675923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45952.320069675923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45952.320069675923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45952.320069675923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45952.320069675923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45952.320069675923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45952.320069675923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45952.320069675923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45952.320069675923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45952.320069675923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45952.320069675923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45952.320069675923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45952.320069675923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45952.320069675923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45952.320069675923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45952.320069675923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45952.320069675923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45952.320069675923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45952.320069675923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45952.320069675923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45952.320069675923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45952.320069675923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45952.320069675923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45952.320069675923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45952.320069675923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45952.320069675923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45952.320069675923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45952.320069675923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45952.320069675923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45952.320069675923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45952.320069675923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45952.320069675923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45952.320069675923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45952.320069675923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45952.320069675923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45952.320069675923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45952.320069675923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45952.320069675923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45952.320069675923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45952.320069675923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45952.320069675923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45952.320069675923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45952.320069675923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45952.320069675923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45952.320069675923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45952.320069675923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45952.320069675923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45952.320069675923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45952.320069675923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45952.320069675923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45952.320069675923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45952.320069675923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45952.320069675923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45952.320069675923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45952.320069675923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45952.320069675923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45952.320069675923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45952.320069675923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45952.320069675923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45952.320069675923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45952.320069675923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45952.320069675923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45952.320069675923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45952.320069675923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45952.320069675923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45952.320069675923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45952.320069675923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45952.320069675923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45952.320069675923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45952.320069675923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45952.320069675923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45952.320069675923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45952.320069675923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45952.320069675923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45952.320069675923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45952.320069675923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45952.320069675923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45952.320069675923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45952.320069675923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45952.320069675923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45952.320069675923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45952.320069675923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45952.320069675923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45952.320069675923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45952.320069675923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45952.320069675923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45952.320069675923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45952.320069675923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45952.320069675923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45952.320069675923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45952.320069675923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45952.320069675923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45952.320069675923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45952.320069675923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45952.320069675923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45952.320069675923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45952.320069675923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45952.320069675923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45952.320069675923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45952.320069675923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45952.320069675923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45952.320069675923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45952.320069675923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45952.320069675923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45952.320069675923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45952.320069675923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45952.320069675923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45952.320069675923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45952.320069675923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45952.320069675923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45952.320069675923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45952.320069675923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45952.320069675923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45952.320069675923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45952.320069675923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45952.320069675923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45952.320069675923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45952.320069675923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45952.320069675923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45952.320069675923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45952.320069675923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45952.320069675923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45952.320069675923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45952.320069675923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45952.320069675923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45952.320069675923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45952.320069675923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45952.320069675923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45952.320069675923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45952.320069675923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45952.320069675923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45952.320069675923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45952.320069675923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45952.320069675923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45952.320069675923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45952.320069675923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45952.320069675923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45952.320069675923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45952.320069675923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45952.320069675923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45952.320069675923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45952.320069675923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45952.320069675923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45952.320069675923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45952.320069675923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45952.320069675923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45952.320069675923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45952.320069675923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45952.320069675923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45952.320069675923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45952.320069675923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45952.320069675923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45952.320069675923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45952.320069675923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45952.320069675923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45952.320069675923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45952.320069675923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45952.320069675923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45952.320069675923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45952.320069675923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45952.320069675923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45952.320069675923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45952.320069675923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45952.320069675923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45952.320069675923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45952.320069675923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45952.320069675923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45952.320069675923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45952.320069675923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45952.320069675923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45952.320069675923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45952.320069675923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45952.320069675923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45952.320069675923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45952.320069675923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45952.320069675923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45952.320069675923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45952.320069675923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45952.320069675923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45952.320069675923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45952.320069675923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45952.320069675923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45952.320069675923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45952.320069675923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45952.320069675923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45952.320069675923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45952.320069675923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45952.320069675923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45952.320069675923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45952.320069675923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45952.320069675923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45952.320069675923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45952.320069675923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45952.320069675923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45952.320069675923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45952.320069675923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45952.320069675923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45952.320069675923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45952.320069675923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45952.320069675923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45952.320069675923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45952.320069675923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45952.320069675923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45952.320069675923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45952.320069675923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45952.320069675923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45952.320069675923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45952.320069675923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45952.320069675923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45952.320069675923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45952.320069675923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45952.320069675923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45952.320069675923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45952.320069675923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45952.320069675923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45952.320069675923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45952.320069675923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45952.320069675923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45952.320069675923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45952.320069675923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45952.320069675923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45952.320069675923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45952.320069675923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45952.320069675923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45952.320069675923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45952.320069675923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45952.320069675923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45952.320069675923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45952.320069675923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45952.320069675923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45952.320069675923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45952.320069675923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45952.320069675923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45952.320069675923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45952.320069675923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45952.320069675923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45952.320069675923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45952.320069675923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45952.320069675923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45952.320069675923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45952.320069675923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45952.320069675923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45952.320069675923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45952.320069675923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45952.320069675923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45952.320069675923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45952.320069675923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45952.320069675923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45952.320069675923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45952.320069675923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45952.320069675923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45952.320069675923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45952.320069675923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45952.320069675923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45952.320069675923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45952.320069675923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45952.320069675923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45952.320069675923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45952.320069675923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45952.320069675923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45952.320069675923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45952.320069675923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45952.320069675923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45952.320069675923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45952.320069675923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45952.320069675923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45952.320069675923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45952.320069675923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45952.320069675923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45952.320069675923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45952.320069675923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45952.320069675923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45952.320069675923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45952.320069675923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45952.320069675923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45952.320069675923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45952.320069675923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45952.320069675923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45952.320069675923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45952.320069675923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45952.320069675923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45952.320069675923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45952.320069675923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45952.320069675923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45952.320069675923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45952.320069675923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45952.320069675923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45952.320069675923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45952.320069675923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45952.320069675923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45952.320069675923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45952.320069675923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45952.320069675923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45952.320069675923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45952.320069675923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45952.320069675923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45952.320069675923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45952.320069675923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45952.320069675923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45952.320069675923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45952.320069675923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45952.320069675923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45952.320069675923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45952.320069675923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45952.320069675923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45952.320069675923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45952.320069675923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45952.320069675923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45952.320069675923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45952.320069675923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45952.320069675923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45952.320069675923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45952.320069675923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45952.320069675923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45952.320069675923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45952.320069675923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45952.320069675923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45952.320069675923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45952.320069675923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45952.320069675923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45952.320069675923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45952.320069675923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45952.320069675923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45952.320069675923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45952.320069675923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45952.320069675923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45952.320069675923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45952.320069675923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45952.320069675923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45952.320069675923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45952.320069675923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45952.320069675923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45952.320069675923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45952.320069675923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45952.320069675923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45952.320069675923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45952.320069675923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45952.320069675923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45952.320069675923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45952.320069675923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45952.320069675923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45952.320069675923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45952.320069675923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45952.320069675923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45952.320069675923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45952.320069675923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45952.320069675923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45952.320069675923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45952.320069675923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45952.320069675923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45952.320069675923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45952.320069675923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45952.320069675923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45952.320069675923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45952.320069675923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45952.320069675923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45952.320069675923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45952.320069675923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45952.320069675923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45952.320069675923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45952.320069675923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45952.320069675923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45952.320069675923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45952.320069675923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45952.320069675923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45952.320069675923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45952.320069675923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45952.320069675923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45952.320069675923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45952.320069675923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45952.320069675923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45952.320069675923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45952.320069675923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45952.320069675923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45952.320069675923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45952.320069675923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45952.320069675923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45952.320069675923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45952.320069675923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45952.320069675923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45952.320069675923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45952.320069675923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45952.320069675923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45952.320069675923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45952.320069675923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45952.320069675923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45952.320069675923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45952.320069675923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45952.320069675923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45952.320069675923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45952.320069675923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45952.320069675923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45952.320069675923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45952.320069675923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45952.320069675923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45952.320069675923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45952.320069675923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45952.320069675923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45952.320069675923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45952.320069675923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45952.320069675923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45952.320069675923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45952.320069675923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45952.320069675923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45952.320069675923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45952.320069675923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45952.320069675923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45952.320069675923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45952.320069675923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45952.320069675923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45952.320069675923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45952.320069675923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45952.320069675923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45952.320069675923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45952.320069675923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45952.320069675923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45952.320069675923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45952.320069675923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45952.320069675923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45952.320069675923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45952.320069675923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45952.320069675923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45952.320069675923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45952.320069675923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45952.320069675923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45952.320069675923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45952.320069675923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45952.320069675923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45952.320069675923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45952.320069675923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45952.320069675923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45952.320069675923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45952.320069675923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45952.320069675923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45952.320069675923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45952.320069675923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45952.320069675923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45952.320069675923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45952.320069675923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45952.320069675923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45952.320069675923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45952.320069675923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45952.320069675923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45952.320069675923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45952.320069675923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45952.320069675923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45952.320069675923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45952.320069675923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45952.320069675923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45952.320069675923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45952.320069675923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45952.320069675923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45952.320069675923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45952.320069675923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45952.320069675923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45952.320069675923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45952.320069675923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45952.320069675923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45952.320069675923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45952.320069675923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45952.320069675923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45952.320069675923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45952.320069675923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45952.320069675923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45952.320069675923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45952.320069675923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45952.320069675923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45952.320069675923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45952.320069675923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45952.320069675923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45952.320069675923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45952.320069675923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45952.320069675923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45952.320069675923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45952.320069675923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45952.320069675923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45952.320069675923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45952.320069675923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45952.320069675923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45952.320069675923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45952.320069675923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45952.320069675923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45952.320069675923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45952.320069675923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45952.320069675923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45952.320069675923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45952.320069675923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45952.320069675923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45952.320069675923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45952.320069675923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45952.320069675923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45952.320069675923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45952.320069675923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45952.320069675923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45952.320069675923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45952.320069675923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45952.320069675923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45952.320069675923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45952.320069675923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45952.320069675923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45952.320069675923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45952.320069675923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45952.320069675923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45952.320069675923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45952.320069675923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45952.320069675923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45952.320069675923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45952.320069675923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45952.320069675923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45952.320069675923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45952.320069675923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45952.320069675923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45952.320069675923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45952.320069675923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45952.320069675923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45952.320069675923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45952.320069675923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45952.320069675923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45952.320069675923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45952.320069675923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45952.320069675923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45952.320069675923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45952.320069675923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45952.320069675923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45952.320069675923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45952.320069675923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45952.320069675923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45952.320069675923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45952.320069675923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45952.320069675923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45952.320069675923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45952.320069675923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45952.320069675923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45952.320069675923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45952.320069675923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45952.320069675923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45952.320069675923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45952.320069675923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45952.320069675923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45952.320069675923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45952.320069675923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45952.320069675923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45952.320069675923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45952.320069675923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45952.320069675923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45952.320069675923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45952.320069675923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45952.320069675923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45952.320069675923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45952.320069675923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45952.320069675923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45952.320069675923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45952.320069675923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45952.320069675923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45952.320069675923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45952.320069675923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45952.320069675923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45952.320069675923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45952.320069675923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45952.320069675923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45952.320069675923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45952.320069675923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45952.320069675923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45952.320069675923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45952.320069675923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45952.320069675923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45952.320069675923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45952.320069675923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45952.320069675923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45952.320069675923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45952.320069675923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45952.320069675923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45952.320069675923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45952.320069675923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45952.320069675923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45952.320069675923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45952.320069675923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45952.320069675923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45952.320069675923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45952.320069675923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45952.320069675923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45952.320069675923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45952.320069675923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45952.320069675923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45952.320069675923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45952.320069675923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45952.320069675923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45952.320069675923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45952.320069675923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45952.320069675923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45952.320069675923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45952.320069675923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45952.320069675923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45952.320069675923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45952.320069675923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45952.320069675923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45952.320069675923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45952.320069675923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45952.320069675923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45952.320069675923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45952.320069675923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45952.320069675923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45952.320069675923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45952.320069675923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45952.320069675923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45952.320069675923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45952.320069675923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45952.320069675923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45952.320069675923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45952.320069675923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45952.320069675923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45952.320069675923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45952.320069675923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45952.320069675923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45952.320069675923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45952.320069675923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45952.320069675923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45952.320069675923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45952.320069675923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45952.320069675923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45952.320069675923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45952.320069675923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45952.320069675923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45952.320069675923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45952.320069675923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45952.320069675923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45952.320069675923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45952.320069675923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45952.320069675923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45952.320069675923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45952.320069675923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45952.320069675923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45952.320069675923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45952.320069675923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45952.320069675923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45952.320069675923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45952.320069675923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45952.320069675923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45952.320069675923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45952.320069675923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45952.320069675923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45952.320069675923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45952.320069675923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45952.320069675923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45952.320069675923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45952.320069675923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45952.320069675923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45952.320069675923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45952.320069675923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45952.320069675923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45952.320069675923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45952.320069675923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45952.320069675923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45952.320069675923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45952.320069675923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45952.320069675923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45952.320069675923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45952.320069675923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45952.320069675923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248.83935208332696</v>
      </c>
      <c r="H2" s="101">
        <v>45703.474768518521</v>
      </c>
      <c r="I2" s="98" t="str">
        <f>IFERROR(VLOOKUP(D2,DB!A:F,6,0),"")</f>
        <v>SCECO</v>
      </c>
      <c r="J2" s="98" t="str">
        <f>IFERROR(VLOOKUP(D2,DB!A:G,7,0),"")</f>
        <v>Dead</v>
      </c>
      <c r="K2" s="103" t="s">
        <v>39093</v>
      </c>
      <c r="L2" s="95" t="str">
        <f>IFERROR(VLOOKUP(D2,DB!A:I,9,0),"")</f>
        <v>Latis</v>
      </c>
    </row>
    <row r="3" spans="1:16" ht="15" customHeight="1">
      <c r="A3" s="121"/>
      <c r="B3" s="121" t="str">
        <f>IFERROR(VLOOKUP(D3,DB!A:K,11,0),"")</f>
        <v/>
      </c>
      <c r="C3" s="122"/>
      <c r="D3" s="95"/>
      <c r="E3" s="100"/>
      <c r="F3" s="125"/>
      <c r="G3" s="126">
        <f ca="1">IFERROR(NOW()-F3,"")</f>
        <v>45952.320069675923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45952.320069675923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45952.320069675923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45952.320069675923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45952.320069675923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45952.320069675923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45952.320069675923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45952.320069675923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45952.320069675923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45952.320069675923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45952.320069675923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45952.320069675923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45952.320069675923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45952.320069675923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45952.320069675923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45952.320069675923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45952.320069675923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45952.320069675923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45952.320069675923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45952.320069675923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45952.320069675923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45952.320069675923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45952.320069675923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45952.320069675923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45952.320069675923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45952.320069675923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45952.320069675923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45952.320069675923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45952.320069675923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45952.320069675923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45952.320069675923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45952.320069675923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45952.320069675923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45952.320069675923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45952.320069675923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45952.320069675923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45952.320069675923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45952.320069675923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45952.320069675923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45952.320069675923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45952.320069675923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45952.320069675923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45952.320069675923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45952.320069675923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45952.320069675923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45952.320069675923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45952.320069675923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45952.320069675923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45952.320069675923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45952.320069675923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45952.320069675923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45952.320069675923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45952.320069675923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45952.320069675923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45952.320069675923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45952.320069675923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45952.320069675923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45952.320069675923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45952.320069675923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45952.320069675923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45952.320069675923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45952.320069675923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45952.320069675923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45952.320069675923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45952.320069675923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45952.320069675923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45952.320069675923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45952.320069675923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45952.320069675923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45952.320069675923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45952.320069675923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45952.320069675923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45952.320069675923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45952.320069675923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45952.320069675923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45952.320069675923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45952.320069675923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45952.320069675923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45952.320069675923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45952.320069675923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45952.320069675923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45952.320069675923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45952.320069675923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45952.320069675923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45952.320069675923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45952.320069675923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45952.320069675923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45952.320069675923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45952.320069675923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45952.320069675923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45952.320069675923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45952.320069675923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45952.320069675923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45952.320069675923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45952.320069675923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45952.320069675923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45952.320069675923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45952.320069675923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45952.320069675923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45952.320069675923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45952.320069675923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45952.320069675923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45952.320069675923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45952.320069675923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45952.320069675923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45952.320069675923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45952.320069675923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45952.320069675923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45952.320069675923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45952.320069675923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45952.320069675923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45952.320069675923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45952.320069675923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45952.320069675923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45952.320069675923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45952.320069675923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45952.320069675923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45952.320069675923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45952.320069675923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45952.320069675923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45952.320069675923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45952.320069675923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45952.320069675923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45952.320069675923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45952.320069675923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45952.320069675923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45952.320069675923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45952.320069675923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45952.320069675923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45952.320069675923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45952.320069675923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45952.320069675923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45952.320069675923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45952.320069675923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45952.320069675923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45952.320069675923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45952.320069675923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45952.320069675923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45952.320069675923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45952.320069675923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45952.320069675923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45952.320069675923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45952.320069675923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45952.320069675923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45952.320069675923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45952.320069675923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45952.320069675923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45952.320069675923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45952.320069675923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45952.320069675923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45952.320069675923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45952.320069675923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45952.320069675923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45952.320069675923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45952.320069675923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45952.320069675923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45952.320069675923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45952.320069675923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45952.320069675923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45952.320069675923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45952.320069675923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45952.320069675923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45952.320069675923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45952.320069675923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45952.320069675923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45952.320069675923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45952.320069675923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45952.320069675923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45952.320069675923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45952.320069675923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45952.320069675923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45952.320069675923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45952.320069675923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45952.320069675923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45952.320069675923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45952.320069675923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45952.320069675923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45952.320069675923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45952.320069675923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45952.320069675923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45952.320069675923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45952.320069675923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45952.320069675923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45952.320069675923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45952.320069675923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45952.320069675923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45952.320069675923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45952.320069675923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45952.320069675923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45952.320069675923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45952.320069675923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45952.320069675923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45952.320069675923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45952.320069675923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45952.320069675923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45952.320069675923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45952.320069675923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45952.320069675923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45952.320069675923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45952.320069675923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45952.320069675923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45952.320069675923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45952.320069675923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45952.320069675923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45952.320069675923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45952.320069675923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45952.320069675923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45952.320069675923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45952.320069675923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45952.320069675923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45952.320069675923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45952.320069675923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45952.320069675923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45952.320069675923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45952.320069675923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45952.320069675923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45952.320069675923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45952.320069675923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45952.320069675923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45952.320069675923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45952.320069675923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45952.320069675923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45952.320069675923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45952.320069675923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45952.320069675923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45952.320069675923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45952.320069675923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45952.320069675923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45952.320069675923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45952.320069675923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45952.320069675923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45952.320069675923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45952.320069675923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45952.320069675923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45952.320069675923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45952.320069675923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45952.320069675923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45952.320069675923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45952.320069675923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45952.320069675923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45952.320069675923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45952.320069675923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45952.320069675923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45952.320069675923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45952.320069675923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45952.320069675923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45952.320069675923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45952.320069675923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45952.320069675923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45952.320069675923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45952.320069675923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45952.320069675923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45952.320069675923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45952.320069675923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45952.320069675923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45952.320069675923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45952.320069675923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45952.320069675923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45952.320069675923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45952.320069675923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45952.320069675923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45952.320069675923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45952.320069675923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45952.320069675923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45952.320069675923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45952.320069675923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45952.320069675923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45952.320069675923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45952.320069675923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45952.320069675923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45952.320069675923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45952.320069675923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45952.320069675923</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45952.320069675923</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60.488009490734839</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26.131192361106514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7.5484956018481171</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3.6589585648107459</v>
      </c>
      <c r="H5" s="155">
        <v>45948.661111111112</v>
      </c>
      <c r="I5" s="154" t="str">
        <f>IFERROR(VLOOKUP(D5,DB!A:F,6,0),"")</f>
        <v>SCECO</v>
      </c>
      <c r="J5" s="154" t="str">
        <f>IFERROR(VLOOKUP(D5,DB!A:G,7,0),"")</f>
        <v>Dead</v>
      </c>
      <c r="K5" s="154" t="s">
        <v>39101</v>
      </c>
      <c r="L5" s="154" t="str">
        <f>IFERROR(VLOOKUP(D5,DB!A:I,9,0),"")</f>
        <v>Latis</v>
      </c>
    </row>
    <row r="6" spans="1:13" ht="15">
      <c r="A6" s="161"/>
      <c r="B6" s="161" t="str">
        <f>IFERROR(VLOOKUP(D6,DB!A:K,11,0),"")</f>
        <v/>
      </c>
      <c r="C6" s="161"/>
      <c r="D6" s="161"/>
      <c r="E6" s="161"/>
      <c r="F6" s="162"/>
      <c r="G6" s="163">
        <f ca="1">IFERROR(NOW()-F6,"")</f>
        <v>45952.320069675923</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45952.320069675923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45952.320069675923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45952.320069675923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45952.320069675923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45952.320069675923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45952.320069675923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45952.320069675923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45952.320069675923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45952.320069675923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45952.320069675923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45952.320069675923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45952.320069675923</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45952.320069675923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45952.320069675923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45952.320069675923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45952.320069675923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45952.320069675923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45952.320069675923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45952.320069675923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45952.320069675923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45952.320069675923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45952.320069675923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45952.320069675923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45952.320069675923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45952.320069675923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45952.320069675923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45952.320069675923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45952.320069675923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45952.320069675923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45952.320069675923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45952.320069675923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45952.320069675923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45952.320069675923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45952.320069675923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45952.320069675923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45952.320069675923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45952.320069675923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45952.320069675923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45952.320069675923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45952.320069675923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45952.320069675923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45952.320069675923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45952.320069675923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45952.320069675923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45952.320069675923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45952.320069675923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45952.320069675923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45952.320069675923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45952.320069675923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45952.320069675923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45952.320069675923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45952.320069675923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45952.320069675923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45952.320069675923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45952.320069675923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45952.320069675923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45952.320069675923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45952.320069675923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45952.320069675923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45952.320069675923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45952.320069675923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45952.320069675923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45952.320069675923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45952.320069675923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45952.320069675923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45952.320069675923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45952.320069675923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45952.320069675923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45952.320069675923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45952.320069675923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45952.320069675923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45952.320069675923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45952.320069675923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45952.320069675923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45952.320069675923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45952.320069675923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45952.320069675923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45952.320069675923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45952.320069675923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45952.320069675923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45952.320069675923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45952.320069675923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45952.320069675923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45952.320069675923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45952.320069675923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45952.320069675923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45952.320069675923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45952.320069675923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45952.320069675923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45952.320069675923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45952.320069675923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45952.320069675923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45952.320069675923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45952.320069675923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45952.320069675923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45952.320069675923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45952.320069675923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45952.320069675923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45952.320069675923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45952.320069675923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45952.320069675923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45952.320069675923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45952.320069675923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45952.320069675923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45952.320069675923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45952.320069675923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45952.320069675923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45952.320069675923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45952.320069675923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45952.320069675923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45952.320069675923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45952.320069675923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45952.320069675923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45952.320069675923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45952.320069675923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45952.320069675923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45952.320069675923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45952.320069675923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45952.320069675923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45952.320069675923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45952.320069675923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45952.320069675923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45952.320069675923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45952.320069675923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45952.320069675923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45952.320069675923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45952.320069675923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45952.320069675923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45952.320069675923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45952.320069675923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45952.320069675923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45952.320069675923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45952.320069675923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45952.320069675923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45952.320069675923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45952.320069675923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45952.320069675923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45952.320069675923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45952.320069675923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45952.320069675923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45952.320069675923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45952.320069675923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45952.320069675923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45952.320069675923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45952.320069675923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45952.320069675923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45952.320069675923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45952.320069675923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45952.320069675923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45952.320069675923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45952.320069675923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45952.320069675923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45952.320069675923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45952.320069675923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45952.320069675923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45952.320069675923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45952.320069675923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45952.320069675923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45952.320069675923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45952.320069675923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45952.320069675923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45952.320069675923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45952.320069675923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45952.320069675923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45952.320069675923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45952.320069675923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45952.320069675923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45952.320069675923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45952.320069675923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45952.320069675923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45952.320069675923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45952.320069675923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45952.320069675923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45952.320069675923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45952.320069675923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45952.320069675923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45952.320069675923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45952.320069675923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45952.320069675923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45952.320069675923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45952.320069675923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45952.320069675923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45952.320069675923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45952.320069675923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45952.320069675923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45952.320069675923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45952.320069675923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45952.320069675923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45952.320069675923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45952.320069675923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45952.320069675923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45952.320069675923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45952.320069675923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45952.320069675923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45952.320069675923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45952.320069675923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45952.320069675923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45952.320069675923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45952.320069675923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45952.320069675923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45952.320069675923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45952.320069675923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45952.320069675923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45952.320069675923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45952.320069675923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45952.320069675923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45952.320069675923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45952.320069675923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45952.320069675923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45952.320069675923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45952.320069675923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45952.320069675923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45952.320069675923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45952.320069675923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45952.320069675923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45952.320069675923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45952.320069675923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45952.320069675923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45952.320069675923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45952.320069675923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45952.320069675923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45952.320069675923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45952.320069675923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45952.320069675923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45952.320069675923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45952.320069675923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45952.320069675923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45952.320069675923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45952.320069675923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45952.320069675923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45952.320069675923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45952.320069675923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45952.320069675923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45952.320069675923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45952.320069675923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45952.320069675923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45952.320069675923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45952.320069675923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45952.320069675923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45952.320069675923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45952.320069675923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45952.320069675923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45952.320069675923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45952.320069675923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45952.320069675923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45952.320069675923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45952.320069675923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45952.320069675923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45952.320069675923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45952.320069675923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45952.320069675923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45952.320069675923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45952.320069675923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45952.320069675923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45952.320069675923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45952.320069675923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45952.320069675923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45952.320069675923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45952.320069675923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45952.320069675923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45952.320069675923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45952.320069675923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45952.320069675923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45952.320069675923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45952.320069675923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45952.320069675923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45952.320069675923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45952.320069675923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45952.320069675923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45952.320069675923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45952.320069675923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45952.320069675923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45952.320069675923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45952.320069675923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45952.320069675923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45952.320069675923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45952.320069675923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45952.320069675923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45952.320069675923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45952.320069675923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45952.320069675923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45952.320069675923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45952.320069675923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45952.320069675923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45952.320069675923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45952.320069675923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45952.320069675923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45952.320069675923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45952.320069675923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45952.320069675923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45952.320069675923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45952.320069675923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45952.320069675923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45952.320069675923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45952.320069675923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45952.320069675923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45952.320069675923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45952.320069675923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45952.320069675923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45952.320069675923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45952.320069675923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45952.320069675923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45952.320069675923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45952.320069675923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45952.320069675923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45952.320069675923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45952.320069675923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45952.320069675923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45952.320069675923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45952.320069675923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45952.320069675923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45952.320069675923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45952.320069675923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45952.320069675923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45952.320069675923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45952.320069675923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45952.320069675923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45952.320069675923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45952.320069675923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45952.320069675923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45952.320069675923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45952.320069675923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45952.320069675923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45952.320069675923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45952.320069675923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45952.320069675923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45952.320069675923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45952.320069675923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45952.320069675923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45952.320069675923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45952.320069675923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45952.320069675923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45952.320069675923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45952.320069675923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45952.320069675923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45952.320069675923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45952.320069675923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45952.320069675923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45952.320069675923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45952.320069675923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45952.320069675923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45952.320069675923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45952.320069675923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45952.320069675923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45952.320069675923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45952.320069675923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45952.320069675923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45952.320069675923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45952.320069675923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45952.320069675923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45952.320069675923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45952.320069675923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45952.320069675923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45952.320069675923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45952.320069675923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45952.320069675923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45952.320069675923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45952.320069675923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45952.320069675923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45952.320069675923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45952.320069675923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45952.320069675923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45952.320069675923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45952.320069675923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45952.320069675923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45952.320069675923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45952.320069675923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45952.320069675923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45952.320069675923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45952.320069675923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45952.320069675923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45952.320069675923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45952.320069675923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45952.320069675923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45952.320069675923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45952.320069675923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45952.320069675923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45952.320069675923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45952.320069675923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45952.320069675923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45952.320069675923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45952.320069675923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45952.320069675923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45952.320069675923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45952.320069675923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45952.320069675923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45952.320069675923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45952.320069675923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45952.320069675923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45952.320069675923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45952.320069675923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45952.320069675923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45952.320069675923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45952.320069675923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45952.320069675923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45952.320069675923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45952.320069675923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45952.320069675923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45952.320069675923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45952.320069675923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45952.320069675923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45952.320069675923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45952.320069675923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45952.320069675923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45952.320069675923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45952.320069675923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45952.320069675923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45952.320069675923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45952.320069675923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45952.320069675923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45952.320069675923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45952.320069675923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45952.320069675923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45952.320069675923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45952.320069675923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45952.320069675923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45952.320069675923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45952.320069675923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45952.320069675923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45952.320069675923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45952.320069675923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45952.320069675923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45952.320069675923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45952.320069675923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45952.320069675923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45952.320069675923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45952.320069675923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45952.320069675923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45952.320069675923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45952.320069675923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45952.320069675923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45952.320069675923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45952.320069675923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45952.320069675923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45952.320069675923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45952.320069675923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45952.320069675923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45952.320069675923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45952.320069675923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45952.320069675923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45952.320069675923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45952.320069675923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45952.320069675923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45952.320069675923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45952.320069675923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45952.320069675923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45952.320069675923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45952.320069675923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45952.320069675923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45952.320069675923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45952.320069675923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45952.320069675923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45952.320069675923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45952.320069675923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45952.320069675923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45952.320069675923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45952.320069675923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45952.320069675923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45952.320069675923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45952.320069675923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45952.320069675923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45952.320069675923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45952.320069675923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45952.320069675923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45952.320069675923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45952.320069675923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45952.320069675923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45952.320069675923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45952.320069675923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45952.320069675923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45952.320069675923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45952.320069675923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45952.320069675923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45952.320069675923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45952.320069675923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45952.320069675923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45952.320069675923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45952.320069675923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45952.320069675923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45952.320069675923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45952.320069675923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45952.320069675923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45952.320069675923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45952.320069675923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45952.320069675923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45952.320069675923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45952.320069675923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45952.320069675923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45952.320069675923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45952.320069675923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45952.320069675923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45952.320069675923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45952.320069675923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45952.320069675923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45952.320069675923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45952.320069675923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45952.320069675923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45952.320069675923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45952.320069675923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45952.320069675923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45952.320069675923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45952.320069675923</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45952.320069675923</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45952.320069675923</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45952.320069675923</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45952.320069675923</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45952.320069675923</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3</v>
      </c>
      <c r="D2" s="105" t="s">
        <v>33239</v>
      </c>
      <c r="E2" s="108" t="s">
        <v>38998</v>
      </c>
      <c r="F2" s="109">
        <v>45952.261759259258</v>
      </c>
      <c r="G2" s="78">
        <f ca="1">IFERROR(NOW()-F2,"-")</f>
        <v>5.8310416665335651E-2</v>
      </c>
      <c r="H2" s="109">
        <v>45952.261712962965</v>
      </c>
      <c r="I2" s="105" t="str">
        <f>IFERROR(VLOOKUP(D2,DB!A:F,6,0),"")</f>
        <v>SCECO</v>
      </c>
      <c r="J2" s="104" t="str">
        <f>IFERROR(VLOOKUP(D2,DB!A:G,7,0),"")</f>
        <v>Dead</v>
      </c>
      <c r="K2" s="110" t="s">
        <v>39103</v>
      </c>
      <c r="L2" s="111" t="str">
        <f>IFERROR(VLOOKUP(D2,DB!A:I,9,0),"")</f>
        <v>Latis</v>
      </c>
    </row>
    <row r="3" spans="1:16383" ht="31.5" customHeight="1">
      <c r="A3" s="106" t="s">
        <v>39104</v>
      </c>
      <c r="B3" s="105" t="str">
        <f>IFERROR(VLOOKUP(D3,DB!A:K,11,0),"")</f>
        <v>R6</v>
      </c>
      <c r="C3" s="107">
        <v>1</v>
      </c>
      <c r="D3" s="105" t="s">
        <v>33109</v>
      </c>
      <c r="E3" s="108" t="s">
        <v>38998</v>
      </c>
      <c r="F3" s="109"/>
      <c r="G3" s="78">
        <f ca="1">IFERROR(NOW()-F3,"-")</f>
        <v>45952.320069675923</v>
      </c>
      <c r="H3" s="109">
        <v>45952.261712962965</v>
      </c>
      <c r="I3" s="105" t="str">
        <f>IFERROR(VLOOKUP(D3,DB!A:F,6,0),"")</f>
        <v>SCECO</v>
      </c>
      <c r="J3" s="104" t="str">
        <f>IFERROR(VLOOKUP(D3,DB!A:G,7,0),"")</f>
        <v>Vandalized</v>
      </c>
      <c r="K3" s="110" t="s">
        <v>39105</v>
      </c>
      <c r="L3" s="111" t="str">
        <f>IFERROR(VLOOKUP(D3,DB!A:I,9,0),"")</f>
        <v>Latis</v>
      </c>
    </row>
    <row r="4" spans="1:16383" ht="31.5" customHeight="1">
      <c r="A4" s="106" t="s">
        <v>39106</v>
      </c>
      <c r="B4" s="105" t="str">
        <f>IFERROR(VLOOKUP(D4,DB!A:K,11,0),"")</f>
        <v>R6</v>
      </c>
      <c r="C4" s="107">
        <v>1</v>
      </c>
      <c r="D4" s="105" t="s">
        <v>34877</v>
      </c>
      <c r="E4" s="108" t="s">
        <v>38998</v>
      </c>
      <c r="F4" s="109">
        <v>45952.288402777776</v>
      </c>
      <c r="G4" s="78">
        <f ca="1">IFERROR(NOW()-F4,"-")</f>
        <v>3.1666898146795575E-2</v>
      </c>
      <c r="H4" s="109">
        <v>45952.28833333333</v>
      </c>
      <c r="I4" s="105" t="str">
        <f>IFERROR(VLOOKUP(D4,DB!A:F,6,0),"")</f>
        <v>Generator-SG</v>
      </c>
      <c r="J4" s="104" t="str">
        <f>IFERROR(VLOOKUP(D4,DB!A:G,7,0),"")</f>
        <v>Vandalized</v>
      </c>
      <c r="K4" s="110" t="s">
        <v>39107</v>
      </c>
      <c r="L4" s="111" t="str">
        <f>IFERROR(VLOOKUP(D4,DB!A:I,9,0),"")</f>
        <v>Latis</v>
      </c>
    </row>
    <row r="5" spans="1:16383" ht="31.5" customHeight="1">
      <c r="A5" s="106"/>
      <c r="B5" s="105" t="str">
        <f>IFERROR(VLOOKUP(D5,DB!A:K,11,0),"")</f>
        <v/>
      </c>
      <c r="C5" s="107"/>
      <c r="D5" s="105"/>
      <c r="E5" s="108"/>
      <c r="F5" s="109"/>
      <c r="G5" s="78">
        <f ca="1">IFERROR(NOW()-F5,"-")</f>
        <v>45952.320069675923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45952.320069675923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45952.320069675923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45952.320069675923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45952.320069675923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45952.320069675923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45952.320069675923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45952.320069675923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45952.320069675923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45952.320069675923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45952.320069675923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45952.320069675923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45952.320069675923</v>
      </c>
      <c r="H17" s="109"/>
      <c r="I17" s="105" t="str">
        <f>IFERROR(VLOOKUP(D17,DB!A:F,6,0),"")</f>
        <v/>
      </c>
      <c r="J17" s="104" t="str">
        <f>IFERROR(VLOOKUP(D17,DB!A:G,7,0),"")</f>
        <v/>
      </c>
      <c r="K17" s="110"/>
      <c r="L17" s="111" t="str">
        <f>IFERROR(VLOOKUP(D17,DB!A:I,9,0),"")</f>
        <v/>
      </c>
    </row>
  </sheetData>
  <dataValidations count="2">
    <dataValidation allowBlank="1" showInputMessage="1" showErrorMessage="1" sqref="E1" xr:uid="{380493DB-286A-4683-AF55-C78F04945A49}"/>
    <dataValidation type="list" allowBlank="1" showInputMessage="1" showErrorMessage="1" sqref="E2:E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