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67" documentId="13_ncr:1_{F6CB121F-512D-4AA6-A0C1-0FB36C537598}" xr6:coauthVersionLast="47" xr6:coauthVersionMax="47" xr10:uidLastSave="{E19431F8-144C-4A9E-A984-61D4148B10A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5" i="4"/>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<sst xmlns="http://schemas.openxmlformats.org/spreadsheetml/2006/main" count="178607" uniqueCount="39088">
  <si>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</si>
  <si>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</si>
  <si>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</si>
  <si>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</si>
  <si>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</si>
  <si>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</si>
  <si>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</si>
  <si>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</si>
  <si>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</si>
  <si>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</si>
  <si>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</si>
  <si>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</si>
  <si>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</si>
  <si>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</si>
  <si>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</si>
  <si>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</si>
  <si>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</si>
  <si>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</si>
  <si>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</si>
  <si>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</si>
  <si>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</si>
  <si>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</si>
  <si>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</si>
  <si>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</si>
  <si>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</si>
  <si>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</si>
  <si>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</si>
  <si>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</si>
  <si>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</si>
  <si>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</si>
  <si>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</si>
  <si>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</si>
  <si>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</si>
  <si>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</si>
  <si>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</si>
  <si>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</si>
  <si>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</si>
  <si>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</si>
  <si>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</si>
  <si>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</si>
  <si>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</si>
  <si>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</si>
  <si>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</si>
  <si>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</si>
  <si>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</si>
  <si>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</si>
  <si>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</si>
  <si>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</si>
  <si>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</si>
  <si>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</si>
  <si>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</si>
  <si>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</si>
  <si>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</si>
  <si>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</si>
  <si>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</si>
  <si>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</si>
  <si>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</si>
  <si>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</si>
  <si>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</si>
  <si>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</si>
  <si>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</si>
  <si>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</si>
  <si>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</si>
  <si>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</si>
  <si>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</si>
  <si>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</si>
  <si>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</si>
  <si>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</si>
  <si>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</si>
  <si>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</si>
  <si>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</si>
  <si>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</si>
  <si>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</si>
  <si>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</si>
  <si>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</si>
  <si>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</si>
  <si>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</si>
  <si>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</si>
  <si>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</si>
  <si>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</si>
  <si>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</si>
  <si>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</si>
  <si>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</si>
  <si>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</si>
  <si>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</si>
  <si>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</si>
  <si>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</si>
  <si>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</si>
  <si>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</si>
  <si>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</si>
  <si>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</si>
  <si>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</si>
  <si>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</si>
  <si>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</si>
  <si>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</si>
  <si>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</si>
  <si>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</si>
  <si>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</si>
  <si>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</si>
  <si>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</si>
  <si>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</si>
  <si>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</si>
  <si>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</si>
  <si>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</si>
  <si>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</si>
  <si>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</si>
  <si>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</si>
  <si>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</si>
  <si>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</si>
  <si>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</si>
  <si>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</si>
  <si>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</si>
  <si>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</si>
  <si>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</si>
  <si>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</si>
  <si>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</si>
  <si>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</si>
  <si>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</si>
  <si>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</si>
  <si>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</si>
  <si>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</si>
  <si>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</si>
  <si>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</si>
  <si>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</si>
  <si>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</si>
  <si>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</si>
  <si>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</si>
  <si>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</si>
  <si>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</si>
  <si>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</si>
  <si>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</si>
  <si>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</si>
  <si>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</si>
  <si>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</si>
  <si>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</si>
  <si>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</si>
  <si>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</si>
  <si>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</si>
  <si>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</si>
  <si>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</si>
  <si>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</si>
  <si>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</si>
  <si>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</si>
  <si>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</si>
  <si>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</si>
  <si>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</si>
  <si>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</si>
  <si>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</si>
  <si>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</si>
  <si>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</si>
  <si>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</si>
  <si>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</si>
  <si>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</si>
  <si>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</si>
  <si>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</si>
  <si>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</si>
  <si>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</si>
  <si>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</si>
  <si>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</si>
  <si>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</si>
  <si>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</si>
  <si>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</si>
  <si>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</si>
  <si>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</si>
  <si>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</si>
  <si>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</si>
  <si>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</si>
  <si>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</si>
  <si>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</si>
  <si>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</si>
  <si>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</si>
  <si>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</si>
  <si>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</si>
  <si>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</si>
  <si>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</si>
  <si>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</si>
  <si>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</si>
  <si>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</si>
  <si>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</si>
  <si>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</si>
  <si>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</si>
  <si>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</si>
  <si>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</si>
  <si>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</si>
  <si>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</si>
  <si>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</si>
  <si>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</si>
  <si>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</si>
  <si>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</si>
  <si>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</si>
  <si>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</si>
  <si>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</si>
  <si>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</si>
  <si>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</si>
  <si>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</si>
  <si>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</si>
  <si>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</si>
  <si>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</si>
  <si>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</si>
  <si>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</si>
  <si>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</si>
  <si>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</si>
  <si>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</si>
  <si>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</si>
  <si>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</si>
  <si>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</si>
  <si>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</si>
  <si>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</si>
  <si>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</si>
  <si>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</si>
  <si>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</si>
  <si>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</si>
  <si>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</si>
  <si>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</si>
  <si>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</si>
  <si>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</si>
  <si>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</si>
  <si>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</si>
  <si>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</si>
  <si>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</si>
  <si>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</si>
  <si>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</si>
  <si>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</si>
  <si>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</si>
  <si>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</si>
  <si>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</si>
  <si>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</si>
  <si>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</si>
  <si>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</si>
  <si>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</si>
  <si>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</si>
  <si>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</si>
  <si>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</si>
  <si>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</si>
  <si>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</si>
  <si>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</si>
  <si>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</si>
  <si>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</si>
  <si>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</si>
  <si>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</si>
  <si>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</si>
  <si>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</si>
  <si>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</si>
  <si>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</si>
  <si>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</si>
  <si>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</si>
  <si>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</si>
  <si>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</si>
  <si>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</si>
  <si>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</si>
  <si>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</si>
  <si>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</si>
  <si>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</si>
  <si>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</si>
  <si>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</si>
  <si>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</si>
  <si>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</si>
  <si>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</si>
  <si>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</si>
  <si>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</si>
  <si>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</si>
  <si>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</si>
  <si>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</si>
  <si>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</si>
  <si>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</si>
  <si>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</si>
  <si>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</si>
  <si>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</si>
  <si>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</si>
  <si>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</si>
  <si>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</si>
  <si>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</si>
  <si>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</si>
  <si>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</si>
  <si>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</si>
  <si>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</si>
  <si>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</si>
  <si>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</si>
  <si>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</si>
  <si>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</si>
  <si>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</si>
  <si>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</si>
  <si>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</si>
  <si>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</si>
  <si>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</si>
  <si>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</si>
  <si>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</si>
  <si>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</si>
  <si>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</si>
  <si>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</si>
  <si>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</si>
  <si>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</si>
  <si>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</si>
  <si>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</si>
  <si>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</si>
  <si>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</si>
  <si>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</si>
  <si>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</si>
  <si>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</si>
  <si>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</si>
  <si>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</si>
  <si>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</si>
  <si>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</si>
  <si>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</si>
  <si>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</si>
  <si>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</si>
  <si>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</si>
  <si>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</si>
  <si>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</si>
  <si>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</si>
  <si>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</si>
  <si>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</si>
  <si>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</si>
  <si>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</si>
  <si>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</si>
  <si>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</si>
  <si>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</si>
  <si>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</si>
  <si>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</si>
  <si>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</si>
  <si>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</si>
  <si>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</si>
  <si>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</si>
  <si>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</si>
  <si>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</si>
  <si>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</si>
  <si>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</si>
  <si>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</si>
  <si>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</si>
  <si>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</si>
  <si>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</si>
  <si>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</si>
  <si>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</si>
  <si>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</si>
  <si>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</si>
  <si>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</si>
  <si>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</si>
  <si>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</si>
  <si>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</si>
  <si>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</si>
  <si>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</si>
  <si>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</si>
  <si>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</si>
  <si>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</si>
  <si>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</si>
  <si>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</si>
  <si>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</si>
  <si>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</si>
  <si>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</si>
  <si>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</si>
  <si>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</si>
  <si>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</si>
  <si>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</si>
  <si>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</si>
  <si>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</si>
  <si>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</si>
  <si>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</si>
  <si>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</si>
  <si>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</si>
  <si>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</si>
  <si>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</si>
  <si>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</si>
  <si>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</si>
  <si>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</si>
  <si>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</si>
  <si>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</si>
  <si>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</si>
  <si>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</si>
  <si>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</si>
  <si>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</si>
  <si>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</si>
  <si>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</si>
  <si>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</si>
  <si>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</si>
  <si>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</si>
  <si>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</si>
  <si>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</si>
  <si>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</si>
  <si>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</si>
  <si>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</si>
  <si>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</si>
  <si>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</si>
  <si>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</si>
  <si>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</si>
  <si>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</si>
  <si>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</si>
  <si>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</si>
  <si>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</si>
  <si>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</si>
  <si>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</si>
  <si>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</si>
  <si>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</si>
  <si>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</si>
  <si>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</si>
  <si>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</si>
  <si>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</si>
  <si>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</si>
  <si>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</si>
  <si>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</si>
  <si>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</si>
  <si>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</si>
  <si>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</si>
  <si>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</si>
  <si>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</si>
  <si>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</si>
  <si>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</si>
  <si>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</si>
  <si>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</si>
  <si>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</si>
  <si>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</si>
  <si>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</si>
  <si>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</si>
  <si>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</si>
  <si>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</si>
  <si>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</si>
  <si>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</si>
  <si>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</si>
  <si>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</si>
  <si>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</si>
  <si>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</si>
  <si>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</si>
  <si>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</si>
  <si>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</si>
  <si>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</si>
  <si>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</si>
  <si>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</si>
  <si>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</si>
  <si>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</si>
  <si>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</si>
  <si>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</si>
  <si>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</si>
  <si>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</si>
  <si>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</si>
  <si>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</si>
  <si>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</si>
  <si>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</si>
  <si>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</si>
  <si>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</si>
  <si>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</si>
  <si>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</si>
  <si>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</si>
  <si>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</si>
  <si>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</si>
  <si>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</si>
  <si>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</si>
  <si>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</si>
  <si>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</si>
  <si>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</si>
  <si>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</si>
  <si>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</si>
  <si>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</si>
  <si>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</si>
  <si>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</si>
  <si>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</si>
  <si>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</si>
  <si>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</si>
  <si>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</si>
  <si>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</si>
  <si>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</si>
  <si>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</si>
  <si>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</si>
  <si>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</si>
  <si>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</si>
  <si>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</si>
  <si>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</si>
  <si>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</si>
  <si>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</si>
  <si>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</si>
  <si>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</si>
  <si>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</si>
  <si>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</si>
  <si>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</si>
  <si>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</si>
  <si>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</si>
  <si>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</si>
  <si>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</si>
  <si>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</si>
  <si>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</si>
  <si>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</si>
  <si>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</si>
  <si>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</si>
  <si>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</si>
  <si>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</si>
  <si>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</si>
  <si>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</si>
  <si>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</si>
  <si>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</si>
  <si>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</si>
  <si>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</si>
  <si>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</si>
  <si>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</si>
  <si>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</si>
  <si>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</si>
  <si>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</si>
  <si>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</si>
  <si>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</si>
  <si>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</si>
  <si>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</si>
  <si>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</si>
  <si>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</si>
  <si>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</si>
  <si>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</si>
  <si>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</si>
  <si>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</si>
  <si>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</si>
  <si>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</si>
  <si>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</si>
  <si>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</si>
  <si>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</si>
  <si>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</si>
  <si>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</si>
  <si>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</si>
  <si>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</si>
  <si>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</si>
  <si>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</si>
  <si>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</si>
  <si>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</si>
  <si>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</si>
  <si>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</si>
  <si>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</si>
  <si>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</si>
  <si>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</si>
  <si>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</si>
  <si>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</si>
  <si>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</si>
  <si>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</si>
  <si>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</si>
  <si>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</si>
  <si>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</si>
  <si>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</si>
  <si>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</si>
  <si>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</si>
  <si>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</si>
  <si>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</si>
  <si>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</si>
  <si>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</si>
  <si>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</si>
  <si>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</si>
  <si>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</si>
  <si>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</si>
  <si>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</si>
  <si>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</si>
  <si>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</si>
  <si>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</si>
  <si>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</si>
  <si>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</si>
  <si>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</si>
  <si>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</si>
  <si>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</si>
  <si>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</si>
  <si>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</si>
  <si>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</si>
  <si>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</si>
  <si>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</si>
  <si>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</si>
  <si>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</si>
  <si>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</si>
  <si>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</si>
  <si>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</si>
  <si>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</si>
  <si>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</si>
  <si>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</si>
  <si>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</si>
  <si>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</si>
  <si>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</si>
  <si>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</si>
  <si>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</si>
  <si>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</si>
  <si>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</si>
  <si>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</si>
  <si>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</si>
  <si>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</si>
  <si>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</si>
  <si>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</si>
  <si>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</si>
  <si>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</si>
  <si>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</si>
  <si>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</si>
  <si>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</si>
  <si>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</si>
  <si>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</si>
  <si>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</si>
  <si>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</si>
  <si>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</si>
  <si>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</si>
  <si>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</si>
  <si>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</si>
  <si>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</si>
  <si>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</si>
  <si>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</si>
  <si>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</si>
  <si>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</si>
  <si>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</si>
  <si>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</si>
  <si>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</si>
  <si>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</si>
  <si>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</si>
  <si>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</si>
  <si>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</si>
  <si>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</si>
  <si>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</si>
  <si>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</si>
  <si>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</si>
  <si>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</si>
  <si>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</si>
  <si>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</si>
  <si>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</si>
  <si>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</si>
  <si>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</si>
  <si>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</si>
  <si>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</si>
  <si>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</si>
  <si>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</si>
  <si>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</si>
  <si>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</si>
  <si>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</si>
  <si>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</si>
  <si>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</si>
  <si>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</si>
  <si>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</si>
  <si>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</si>
  <si>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</si>
  <si>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</si>
  <si>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</si>
  <si>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</si>
  <si>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</si>
  <si>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</si>
  <si>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</si>
  <si>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</si>
  <si>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</si>
  <si>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</si>
  <si>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</si>
  <si>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</si>
  <si>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</si>
  <si>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</si>
  <si>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</si>
  <si>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</si>
  <si>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</si>
  <si>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</si>
  <si>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</si>
  <si>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</si>
  <si>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</si>
  <si>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</si>
  <si>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</si>
  <si>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</si>
  <si>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</si>
  <si>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</si>
  <si>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</si>
  <si>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</si>
  <si>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</si>
  <si>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</si>
  <si>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</si>
  <si>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</si>
  <si>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</si>
  <si>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</si>
  <si>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</si>
  <si>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</si>
  <si>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</si>
  <si>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</si>
  <si>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</si>
  <si>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</si>
  <si>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</si>
  <si>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</si>
  <si>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</si>
  <si>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</si>
  <si>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</si>
  <si>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</si>
  <si>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</si>
  <si>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</si>
  <si>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</si>
  <si>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</si>
  <si>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</si>
  <si>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</si>
  <si>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</si>
  <si>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</si>
  <si>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</si>
  <si>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</si>
  <si>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</si>
  <si>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</si>
  <si>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</si>
  <si>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</si>
  <si>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</si>
  <si>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</si>
  <si>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</si>
  <si>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</si>
  <si>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</si>
  <si>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</si>
  <si>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</si>
  <si>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</si>
  <si>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</si>
  <si>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</si>
  <si>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</si>
  <si>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</si>
  <si>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</si>
  <si>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</si>
  <si>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</si>
  <si>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</si>
  <si>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</si>
  <si>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</si>
  <si>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</si>
  <si>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</si>
  <si>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</si>
  <si>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</si>
  <si>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</si>
  <si>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</si>
  <si>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</si>
  <si>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</si>
  <si>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</si>
  <si>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</si>
  <si>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</si>
  <si>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</si>
  <si>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</si>
  <si>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</si>
  <si>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</si>
  <si>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</si>
  <si>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</si>
  <si>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</si>
  <si>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</si>
  <si>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</si>
  <si>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</si>
  <si>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</si>
  <si>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</si>
  <si>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</si>
  <si>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</si>
  <si>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</si>
  <si>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</si>
  <si>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</si>
  <si>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</si>
  <si>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</si>
  <si>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</si>
  <si>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</si>
  <si>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</si>
  <si>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</si>
  <si>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</si>
  <si>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</si>
  <si>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</si>
  <si>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</si>
  <si>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</si>
  <si>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</si>
  <si>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</si>
  <si>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</si>
  <si>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</si>
  <si>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</si>
  <si>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</si>
  <si>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</si>
  <si>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</si>
  <si>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</si>
  <si>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</si>
  <si>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</si>
  <si>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</si>
  <si>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</si>
  <si>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</si>
  <si>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</si>
  <si>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</si>
  <si>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</si>
  <si>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</si>
  <si>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</si>
  <si>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</si>
  <si>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</si>
  <si>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</si>
  <si>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</si>
  <si>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</si>
  <si>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</si>
  <si>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</si>
  <si>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</si>
  <si>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</si>
  <si>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</si>
  <si>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</si>
  <si>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</si>
  <si>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</si>
  <si>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</si>
  <si>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</si>
  <si>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</si>
  <si>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</si>
  <si>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</si>
  <si>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</si>
  <si>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</si>
  <si>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</si>
  <si>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</si>
  <si>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</si>
  <si>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</si>
  <si>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</si>
  <si>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</si>
  <si>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</si>
  <si>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</si>
  <si>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</si>
  <si>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</si>
  <si>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</si>
  <si>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</si>
  <si>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</si>
  <si>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</si>
  <si>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</si>
  <si>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</si>
  <si>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</si>
  <si>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</si>
  <si>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</si>
  <si>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</si>
  <si>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</si>
  <si>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</si>
  <si>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</si>
  <si>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</si>
  <si>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</si>
  <si>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</si>
  <si>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</si>
  <si>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</si>
  <si>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</si>
  <si>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</si>
  <si>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</si>
  <si>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</si>
  <si>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</si>
  <si>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</si>
  <si>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</si>
  <si>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</si>
  <si>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</si>
  <si>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</si>
  <si>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</si>
  <si>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</si>
  <si>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</si>
  <si>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</si>
  <si>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</si>
  <si>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</si>
  <si>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</si>
  <si>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</si>
  <si>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</si>
  <si>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</si>
  <si>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</si>
  <si>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</si>
  <si>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</si>
  <si>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</si>
  <si>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</si>
  <si>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</si>
  <si>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</si>
  <si>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</si>
  <si>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</si>
  <si>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</si>
  <si>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</si>
  <si>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</si>
  <si>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</si>
  <si>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</si>
  <si>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</si>
  <si>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</si>
  <si>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</si>
  <si>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</si>
  <si>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</si>
  <si>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</si>
  <si>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</si>
  <si>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</si>
  <si>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</si>
  <si>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</si>
  <si>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</si>
  <si>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</si>
  <si>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</si>
  <si>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</si>
  <si>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</si>
  <si>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</si>
  <si>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</si>
  <si>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</si>
  <si>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</si>
  <si>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</si>
  <si>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</si>
  <si>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</si>
  <si>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</si>
  <si>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</si>
  <si>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</si>
  <si>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</si>
  <si>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</si>
  <si>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</si>
  <si>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</si>
  <si>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</si>
  <si>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</si>
  <si>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</si>
  <si>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</si>
  <si>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</si>
  <si>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</si>
  <si>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</si>
  <si>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</si>
  <si>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</si>
  <si>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</si>
  <si>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</si>
  <si>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</si>
  <si>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</si>
  <si>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</si>
  <si>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</si>
  <si>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</si>
  <si>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</si>
  <si>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</si>
  <si>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</si>
  <si>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</si>
  <si>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</si>
  <si>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</si>
  <si>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</si>
  <si>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</si>
  <si>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</si>
  <si>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</si>
  <si>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</si>
  <si>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</si>
  <si>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</si>
  <si>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</si>
  <si>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</si>
  <si>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</si>
  <si>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</si>
  <si>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</si>
  <si>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</si>
  <si>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</si>
  <si>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</si>
  <si>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</si>
  <si>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</si>
  <si>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</si>
  <si>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</si>
  <si>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</si>
  <si>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</si>
  <si>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</si>
  <si>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</si>
  <si>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</si>
  <si>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</si>
  <si>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</si>
  <si>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</si>
  <si>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</si>
  <si>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</si>
  <si>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</si>
  <si>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</si>
  <si>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</si>
  <si>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</si>
  <si>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</si>
  <si>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</si>
  <si>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</si>
  <si>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</si>
  <si>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</si>
  <si>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</si>
  <si>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</si>
  <si>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</si>
  <si>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</si>
  <si>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</si>
  <si>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</si>
  <si>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</si>
  <si>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</si>
  <si>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</si>
  <si>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</si>
  <si>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</si>
  <si>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</si>
  <si>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</si>
  <si>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</si>
  <si>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</si>
  <si>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</si>
  <si>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</si>
  <si>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</si>
  <si>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</si>
  <si>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</si>
  <si>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</si>
  <si>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</si>
  <si>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</si>
  <si>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</si>
  <si>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</si>
  <si>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</si>
  <si>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</si>
  <si>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</si>
  <si>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</si>
  <si>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</si>
  <si>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</si>
  <si>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</si>
  <si>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</si>
  <si>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</si>
  <si>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</si>
  <si>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</si>
  <si>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</si>
  <si>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</si>
  <si>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</si>
  <si>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</si>
  <si>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</si>
  <si>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</si>
  <si>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</si>
  <si>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</si>
  <si>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</si>
  <si>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</si>
  <si>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</si>
  <si>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</si>
  <si>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</si>
  <si>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</si>
  <si>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</si>
  <si>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</si>
  <si>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</si>
  <si>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</si>
  <si>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</si>
  <si>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</si>
  <si>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</si>
  <si>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</si>
  <si>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</si>
  <si>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</si>
  <si>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</si>
  <si>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</si>
  <si>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</si>
  <si>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</si>
  <si>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</si>
  <si>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</si>
  <si>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</si>
  <si>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</si>
  <si>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</si>
  <si>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</si>
  <si>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</si>
  <si>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</si>
  <si>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</si>
  <si>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</si>
  <si>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</si>
  <si>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</si>
  <si>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</si>
  <si>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</si>
  <si>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</si>
  <si>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</si>
  <si>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</si>
  <si>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</si>
  <si>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</si>
  <si>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</si>
  <si>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</si>
  <si>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</si>
  <si>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</si>
  <si>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</si>
  <si>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</si>
  <si>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</si>
  <si>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</si>
  <si>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</si>
  <si>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</si>
  <si>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</si>
  <si>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</si>
  <si>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</si>
  <si>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</si>
  <si>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</si>
  <si>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</si>
  <si>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</si>
  <si>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</si>
  <si>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</si>
  <si>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</si>
  <si>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</si>
  <si>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</si>
  <si>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</si>
  <si>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</si>
  <si>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</si>
  <si>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</si>
  <si>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</si>
  <si>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</si>
  <si>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</si>
  <si>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</si>
  <si>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</si>
  <si>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</si>
  <si>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</si>
  <si>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</si>
  <si>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</si>
  <si>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</si>
  <si>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</si>
  <si>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</si>
  <si>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</si>
  <si>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</si>
  <si>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</si>
  <si>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</si>
  <si>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</si>
  <si>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</si>
  <si>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</si>
  <si>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</si>
  <si>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</si>
  <si>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</si>
  <si>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</si>
  <si>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</si>
  <si>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</si>
  <si>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</si>
  <si>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</si>
  <si>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</si>
  <si>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</si>
  <si>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</si>
  <si>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</si>
  <si>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</si>
  <si>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</si>
  <si>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</si>
  <si>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</si>
  <si>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</si>
  <si>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</si>
  <si>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</si>
  <si>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</si>
  <si>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</si>
  <si>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</si>
  <si>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</si>
  <si>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</si>
  <si>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</si>
  <si>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</si>
  <si>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</si>
  <si>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</si>
  <si>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</si>
  <si>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</si>
  <si>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</si>
  <si>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</si>
  <si>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</si>
  <si>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</si>
  <si>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</si>
  <si>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</si>
  <si>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</si>
  <si>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</si>
  <si>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</si>
  <si>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</si>
  <si>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</si>
  <si>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</si>
  <si>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</si>
  <si>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</si>
  <si>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</si>
  <si>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</si>
  <si>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</si>
  <si>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</si>
  <si>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</si>
  <si>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</si>
  <si>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</si>
  <si>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</si>
  <si>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</si>
  <si>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</si>
  <si>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</si>
  <si>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</si>
  <si>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</si>
  <si>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</si>
  <si>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</si>
  <si>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</si>
  <si>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</si>
  <si>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</si>
  <si>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</si>
  <si>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</si>
  <si>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</si>
  <si>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</si>
  <si>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</si>
  <si>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</si>
  <si>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</si>
  <si>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</si>
  <si>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</si>
  <si>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</si>
  <si>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</si>
  <si>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</si>
  <si>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</si>
  <si>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</si>
  <si>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</si>
  <si>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</si>
  <si>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</si>
  <si>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</si>
  <si>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</si>
  <si>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</si>
  <si>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</si>
  <si>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</si>
  <si>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</si>
  <si>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</si>
  <si>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</si>
  <si>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</si>
  <si>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</si>
  <si>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</si>
  <si>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</si>
  <si>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</si>
  <si>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</si>
  <si>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</si>
  <si>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</si>
  <si>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</si>
  <si>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</si>
  <si>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</si>
  <si>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</si>
  <si>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</si>
  <si>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</si>
  <si>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</si>
  <si>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</si>
  <si>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</si>
  <si>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</si>
  <si>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</si>
  <si>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</si>
  <si>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</si>
  <si>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</si>
  <si>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</si>
  <si>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</si>
  <si>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</si>
  <si>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</si>
  <si>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</si>
  <si>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</si>
  <si>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</si>
  <si>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</si>
  <si>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</si>
  <si>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</si>
  <si>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</si>
  <si>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</si>
  <si>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</si>
  <si>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</si>
  <si>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</si>
  <si>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</si>
  <si>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</si>
  <si>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</si>
  <si>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</si>
  <si>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</si>
  <si>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</si>
  <si>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</si>
  <si>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</si>
  <si>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</si>
  <si>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</si>
  <si>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</si>
  <si>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</si>
  <si>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</si>
  <si>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</si>
  <si>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</si>
  <si>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</si>
  <si>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</si>
  <si>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</si>
  <si>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</si>
  <si>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</si>
  <si>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</si>
  <si>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</si>
  <si>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</si>
  <si>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</si>
  <si>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</si>
  <si>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</si>
  <si>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</si>
  <si>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</si>
  <si>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</si>
  <si>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</si>
  <si>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</si>
  <si>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</si>
  <si>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</si>
  <si>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</si>
  <si>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</si>
  <si>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</si>
  <si>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</si>
  <si>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</si>
  <si>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</si>
  <si>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</si>
  <si>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</si>
  <si>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</si>
  <si>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</si>
  <si>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</si>
  <si>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</si>
  <si>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</si>
  <si>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</si>
  <si>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</si>
  <si>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</si>
  <si>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</si>
  <si>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</si>
  <si>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</si>
  <si>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</si>
  <si>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</si>
  <si>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</si>
  <si>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</si>
  <si>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</si>
  <si>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</si>
  <si>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</si>
  <si>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</si>
  <si>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</si>
  <si>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</si>
  <si>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</si>
  <si>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</si>
  <si>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</si>
  <si>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</si>
  <si>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</si>
  <si>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</si>
  <si>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</si>
  <si>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</si>
  <si>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</si>
  <si>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</si>
  <si>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</si>
  <si>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</si>
  <si>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</si>
  <si>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</si>
  <si>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</si>
  <si>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</si>
  <si>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</si>
  <si>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</si>
  <si>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</si>
  <si>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</si>
  <si>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</si>
  <si>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</si>
  <si>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</si>
  <si>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</si>
  <si>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</si>
  <si>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</si>
  <si>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</si>
  <si>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</si>
  <si>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</si>
  <si>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</si>
  <si>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</si>
  <si>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</si>
  <si>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</si>
  <si>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</si>
  <si>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</si>
  <si>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</si>
  <si>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</si>
  <si>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</si>
  <si>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</si>
  <si>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</si>
  <si>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</si>
  <si>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</si>
  <si>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</si>
  <si>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</si>
  <si>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</si>
  <si>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</si>
  <si>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</si>
  <si>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</si>
  <si>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</si>
  <si>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</si>
  <si>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</si>
  <si>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</si>
  <si>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</si>
  <si>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</si>
  <si>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</si>
  <si>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</si>
  <si>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</si>
  <si>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</si>
  <si>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</si>
  <si>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</si>
  <si>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</si>
  <si>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</si>
  <si>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</si>
  <si>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</si>
  <si>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</si>
  <si>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</si>
  <si>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</si>
  <si>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</si>
  <si>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</si>
  <si>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</si>
  <si>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</si>
  <si>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</si>
  <si>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</si>
  <si>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</si>
  <si>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</si>
  <si>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</si>
  <si>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</si>
  <si>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</si>
  <si>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</si>
  <si>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</si>
  <si>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</si>
  <si>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</si>
  <si>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</si>
  <si>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</si>
  <si>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</si>
  <si>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</si>
  <si>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</si>
  <si>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</si>
  <si>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</si>
  <si>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</si>
  <si>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</si>
  <si>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</si>
  <si>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</si>
  <si>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</si>
  <si>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</si>
  <si>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</si>
  <si>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</si>
  <si>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</si>
  <si>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</si>
  <si>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</si>
  <si>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</si>
  <si>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</si>
  <si>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</si>
  <si>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</si>
  <si>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</si>
  <si>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</si>
  <si>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</si>
  <si>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</si>
  <si>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</si>
  <si>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</si>
  <si>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</si>
  <si>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</si>
  <si>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</si>
  <si>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</si>
  <si>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</si>
  <si>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</si>
  <si>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</si>
  <si>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</si>
  <si>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</si>
  <si>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</si>
  <si>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</si>
  <si>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</si>
  <si>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</si>
  <si>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</si>
  <si>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</si>
  <si>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</si>
  <si>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</si>
  <si>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</si>
  <si>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</si>
  <si>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</si>
  <si>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</si>
  <si>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</si>
  <si>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</si>
  <si>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</si>
  <si>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</si>
  <si>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</si>
  <si>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</si>
  <si>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</si>
  <si>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</si>
  <si>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</si>
  <si>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</si>
  <si>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</si>
  <si>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</si>
  <si>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</si>
  <si>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</si>
  <si>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</si>
  <si>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</si>
  <si>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</si>
  <si>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</si>
  <si>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</si>
  <si>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</si>
  <si>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</si>
  <si>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</si>
  <si>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</si>
  <si>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</si>
  <si>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</si>
  <si>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</si>
  <si>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</si>
  <si>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</si>
  <si>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</si>
  <si>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</si>
  <si>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</si>
  <si>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</si>
  <si>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</si>
  <si>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</si>
  <si>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</si>
  <si>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</si>
  <si>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</si>
  <si>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</si>
  <si>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</si>
  <si>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</si>
  <si>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</si>
  <si>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</si>
  <si>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</si>
  <si>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</si>
  <si>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</si>
  <si>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</si>
  <si>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</si>
  <si>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</si>
  <si>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</si>
  <si>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</si>
  <si>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</si>
  <si>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</si>
  <si>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</si>
  <si>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</si>
  <si>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</si>
  <si>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</si>
  <si>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</si>
  <si>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</si>
  <si>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</si>
  <si>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</si>
  <si>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</si>
  <si>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</si>
  <si>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</si>
  <si>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</si>
  <si>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</si>
  <si>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</si>
  <si>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</si>
  <si>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</si>
  <si>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</si>
  <si>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</si>
  <si>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</si>
  <si>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</si>
  <si>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</si>
  <si>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</si>
  <si>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</si>
  <si>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</si>
  <si>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</si>
  <si>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</si>
  <si>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</si>
  <si>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</si>
  <si>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</si>
  <si>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</si>
  <si>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</si>
  <si>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</si>
  <si>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</si>
  <si>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</si>
  <si>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</si>
  <si>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</si>
  <si>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</si>
  <si>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</si>
  <si>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</si>
  <si>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</si>
  <si>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</si>
  <si>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</si>
  <si>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</si>
  <si>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</si>
  <si>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</si>
  <si>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</si>
  <si>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</si>
  <si>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</si>
  <si>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</si>
  <si>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</si>
  <si>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</si>
  <si>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</si>
  <si>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</si>
  <si>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</si>
  <si>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</si>
  <si>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</si>
  <si>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</si>
  <si>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</si>
  <si>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</si>
  <si>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</si>
  <si>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</si>
  <si>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</si>
  <si>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</si>
  <si>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</si>
  <si>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</si>
  <si>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</si>
  <si>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</si>
  <si>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</si>
  <si>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</si>
  <si>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</si>
  <si>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</si>
  <si>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</si>
  <si>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</si>
  <si>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</si>
  <si>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</si>
  <si>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</si>
  <si>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</si>
  <si>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</si>
  <si>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</si>
  <si>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</si>
  <si>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</si>
  <si>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</si>
  <si>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</si>
  <si>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</si>
  <si>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</si>
  <si>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</si>
  <si>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</si>
  <si>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</si>
  <si>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</si>
  <si>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</si>
  <si>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</si>
  <si>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</si>
  <si>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</si>
  <si>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</si>
  <si>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</si>
  <si>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</si>
  <si>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</si>
  <si>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</si>
  <si>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</si>
  <si>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</si>
  <si>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</si>
  <si>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</si>
  <si>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</si>
  <si>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</si>
  <si>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</si>
  <si>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</si>
  <si>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</si>
  <si>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</si>
  <si>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</si>
  <si>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</si>
  <si>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</si>
  <si>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</si>
  <si>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</si>
  <si>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</si>
  <si>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</si>
  <si>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</si>
  <si>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</si>
  <si>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</si>
  <si>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</si>
  <si>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</si>
  <si>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</si>
  <si>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</si>
  <si>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</si>
  <si>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</si>
  <si>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</si>
  <si>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</si>
  <si>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</si>
  <si>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</si>
  <si>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</si>
  <si>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</si>
  <si>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</si>
  <si>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</si>
  <si>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</si>
  <si>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</si>
  <si>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</si>
  <si>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</si>
  <si>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</si>
  <si>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</si>
  <si>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</si>
  <si>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</si>
  <si>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</si>
  <si>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</si>
  <si>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</si>
  <si>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</si>
  <si>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</si>
  <si>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</si>
  <si>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</si>
  <si>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</si>
  <si>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</si>
  <si>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</si>
  <si>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</si>
  <si>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</si>
  <si>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</si>
  <si>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</si>
  <si>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</si>
  <si>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</si>
  <si>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</si>
  <si>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</si>
  <si>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</si>
  <si>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</si>
  <si>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</si>
  <si>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</si>
  <si>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</si>
  <si>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</si>
  <si>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</si>
  <si>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</si>
  <si>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</si>
  <si>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</si>
  <si>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</si>
  <si>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</si>
  <si>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</si>
  <si>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</si>
  <si>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</si>
  <si>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</si>
  <si>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</si>
  <si>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</si>
  <si>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</si>
  <si>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</si>
  <si>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</si>
  <si>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</si>
  <si>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</si>
  <si>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</si>
  <si>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</si>
  <si>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</si>
  <si>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</si>
  <si>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</si>
  <si>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</si>
  <si>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</si>
  <si>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</si>
  <si>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</si>
  <si>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</si>
  <si>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</si>
  <si>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</si>
  <si>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</si>
  <si>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</si>
  <si>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</si>
  <si>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</si>
  <si>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</si>
  <si>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</si>
  <si>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</si>
  <si>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</si>
  <si>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</si>
  <si>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</si>
  <si>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</si>
  <si>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</si>
  <si>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</si>
  <si>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</si>
  <si>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</si>
  <si>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</si>
  <si>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</si>
  <si>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</si>
  <si>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</si>
  <si>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</si>
  <si>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</si>
  <si>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</si>
  <si>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</si>
  <si>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</si>
  <si>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</si>
  <si>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</si>
  <si>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</si>
  <si>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</si>
  <si>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</si>
  <si>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</si>
  <si>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</si>
  <si>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</si>
  <si>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</si>
  <si>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</si>
  <si>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</si>
  <si>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</si>
  <si>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</si>
  <si>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</si>
  <si>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</si>
  <si>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</si>
  <si>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</si>
  <si>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</si>
  <si>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</si>
  <si>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</si>
  <si>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</si>
  <si>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</si>
  <si>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</si>
  <si>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</si>
  <si>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</si>
  <si>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</si>
  <si>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</si>
  <si>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</si>
  <si>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</si>
  <si>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</si>
  <si>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</si>
  <si>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</si>
  <si>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</si>
  <si>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</si>
  <si>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</si>
  <si>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</si>
  <si>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</si>
  <si>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</si>
  <si>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</si>
  <si>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</si>
  <si>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</si>
  <si>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</si>
  <si>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</si>
  <si>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</si>
  <si>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</si>
  <si>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</si>
  <si>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</si>
  <si>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</si>
  <si>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</si>
  <si>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</si>
  <si>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</si>
  <si>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</si>
  <si>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</si>
  <si>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</si>
  <si>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</si>
  <si>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</si>
  <si>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</si>
  <si>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</si>
  <si>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</si>
  <si>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</si>
  <si>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</si>
  <si>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</si>
  <si>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</si>
  <si>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</si>
  <si>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</si>
  <si>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</si>
  <si>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</si>
  <si>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</si>
  <si>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</si>
  <si>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</si>
  <si>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</si>
  <si>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</si>
  <si>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</si>
  <si>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</si>
  <si>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</si>
  <si>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</si>
  <si>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</si>
  <si>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</si>
  <si>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</si>
  <si>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</si>
  <si>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</si>
  <si>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</si>
  <si>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</si>
  <si>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</si>
  <si>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</si>
  <si>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</si>
  <si>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</si>
  <si>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</si>
  <si>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</si>
  <si>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</si>
  <si>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</si>
  <si>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</si>
  <si>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</si>
  <si>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</si>
  <si>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</si>
  <si>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</si>
  <si>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</si>
  <si>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</si>
  <si>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</si>
  <si>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</si>
  <si>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</si>
  <si>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</si>
  <si>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</si>
  <si>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</si>
  <si>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</si>
  <si>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</si>
  <si>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</si>
  <si>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</si>
  <si>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</si>
  <si>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</si>
  <si>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</si>
  <si>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</si>
  <si>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</si>
  <si>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</si>
  <si>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</si>
  <si>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</si>
  <si>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</si>
  <si>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</si>
  <si>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</si>
  <si>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</si>
  <si>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</si>
  <si>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</si>
  <si>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</si>
  <si>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</si>
  <si>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</si>
  <si>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</si>
  <si>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</si>
  <si>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</si>
  <si>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</si>
  <si>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</si>
  <si>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</si>
  <si>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</si>
  <si>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</si>
  <si>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</si>
  <si>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</si>
  <si>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</si>
  <si>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</si>
  <si>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</si>
  <si>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</si>
  <si>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</si>
  <si>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</si>
  <si>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</si>
  <si>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</si>
  <si>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</si>
  <si>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</si>
  <si>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</si>
  <si>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</si>
  <si>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</si>
  <si>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</si>
  <si>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</si>
  <si>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</si>
  <si>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</si>
  <si>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</si>
  <si>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</si>
  <si>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</si>
  <si>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</si>
  <si>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</si>
  <si>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</si>
  <si>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</si>
  <si>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</si>
  <si>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</si>
  <si>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</si>
  <si>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</si>
  <si>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</si>
  <si>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</si>
  <si>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</si>
  <si>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</si>
  <si>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</si>
  <si>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</si>
  <si>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</si>
  <si>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</si>
  <si>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</si>
  <si>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</si>
  <si>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</si>
  <si>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</si>
  <si>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</si>
  <si>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</si>
  <si>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</si>
  <si>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</si>
  <si>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</si>
  <si>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</si>
  <si>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</si>
  <si>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</si>
  <si>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</si>
  <si>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</si>
  <si>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</si>
  <si>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</si>
  <si>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</si>
  <si>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</si>
  <si>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</si>
  <si>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</si>
  <si>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</si>
  <si>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</si>
  <si>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</si>
  <si>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</si>
  <si>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</si>
  <si>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</si>
  <si>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</si>
  <si>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</si>
  <si>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</si>
  <si>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</si>
  <si>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</si>
  <si>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</si>
  <si>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</si>
  <si>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</si>
  <si>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</si>
  <si>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</si>
  <si>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</si>
  <si>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</si>
  <si>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</si>
  <si>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</si>
  <si>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</si>
  <si>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</si>
  <si>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</si>
  <si>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</si>
  <si>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</si>
  <si>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</si>
  <si>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</si>
  <si>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</si>
  <si>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</si>
  <si>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</si>
  <si>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</si>
  <si>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</si>
  <si>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</si>
  <si>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</si>
  <si>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</si>
  <si>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</si>
  <si>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</si>
  <si>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</si>
  <si>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</si>
  <si>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</si>
  <si>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</si>
  <si>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</si>
  <si>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</si>
  <si>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</si>
  <si>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</si>
  <si>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</si>
  <si>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</si>
  <si>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</si>
  <si>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</si>
  <si>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</si>
  <si>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</si>
  <si>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</si>
  <si>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</si>
  <si>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</si>
  <si>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</si>
  <si>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</si>
  <si>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</si>
  <si>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</si>
  <si>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</si>
  <si>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</si>
  <si>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</si>
  <si>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</si>
  <si>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</si>
  <si>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</si>
  <si>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</si>
  <si>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</si>
  <si>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</si>
  <si>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</si>
  <si>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</si>
  <si>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</si>
  <si>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</si>
  <si>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</si>
  <si>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</si>
  <si>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</si>
  <si>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</si>
  <si>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</si>
  <si>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</si>
  <si>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</si>
  <si>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</si>
  <si>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</si>
  <si>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</si>
  <si>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</si>
  <si>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</si>
  <si>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</si>
  <si>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</si>
  <si>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</si>
  <si>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</si>
  <si>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</si>
  <si>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</si>
  <si>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</si>
  <si>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</si>
  <si>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</si>
  <si>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</si>
  <si>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</si>
  <si>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</si>
  <si>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</si>
  <si>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</si>
  <si>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</si>
  <si>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</si>
  <si>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</si>
  <si>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</si>
  <si>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</si>
  <si>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</si>
  <si>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</si>
  <si>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</si>
  <si>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</si>
  <si>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</si>
  <si>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</si>
  <si>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</si>
  <si>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</si>
  <si>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</si>
  <si>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</si>
  <si>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</si>
  <si>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</si>
  <si>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</si>
  <si>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</si>
  <si>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</si>
  <si>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</si>
  <si>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</si>
  <si>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</si>
  <si>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</si>
  <si>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</si>
  <si>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</si>
  <si>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</si>
  <si>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</si>
  <si>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</si>
  <si>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</si>
  <si>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</si>
  <si>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</si>
  <si>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</si>
  <si>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</si>
  <si>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</si>
  <si>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</si>
  <si>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</si>
  <si>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</si>
  <si>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</si>
  <si>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</si>
  <si>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</si>
  <si>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</si>
  <si>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</si>
  <si>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</si>
  <si>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</si>
  <si>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</si>
  <si>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</si>
  <si>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</si>
  <si>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</si>
  <si>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</si>
  <si>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</si>
  <si>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</si>
  <si>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</si>
  <si>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</si>
  <si>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</si>
  <si>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</si>
  <si>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</si>
  <si>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</si>
  <si>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</si>
  <si>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</si>
  <si>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</si>
  <si>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</si>
  <si>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</si>
  <si>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</si>
  <si>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</si>
  <si>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</si>
  <si>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</si>
  <si>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</si>
  <si>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</si>
  <si>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</si>
  <si>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</si>
  <si>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</si>
  <si>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</si>
  <si>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</si>
  <si>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</si>
  <si>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</si>
  <si>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</si>
  <si>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</si>
  <si>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</si>
  <si>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</si>
  <si>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</si>
  <si>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</si>
  <si>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</si>
  <si>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</si>
  <si>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</si>
  <si>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</si>
  <si>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</si>
  <si>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</si>
  <si>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</si>
  <si>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</si>
  <si>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</si>
  <si>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</si>
  <si>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</si>
  <si>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</si>
  <si>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</si>
  <si>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</si>
  <si>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</si>
  <si>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</si>
  <si>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</si>
  <si>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</si>
  <si>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</si>
  <si>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</si>
  <si>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</si>
  <si>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</si>
  <si>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</si>
  <si>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</si>
  <si>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</si>
  <si>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</si>
  <si>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</si>
  <si>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</si>
  <si>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</si>
  <si>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</si>
  <si>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</si>
  <si>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</si>
  <si>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</si>
  <si>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</si>
  <si>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</si>
  <si>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</si>
  <si>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</si>
  <si>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</si>
  <si>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</si>
  <si>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</si>
  <si>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</si>
  <si>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</si>
  <si>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</si>
  <si>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</si>
  <si>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</si>
  <si>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</si>
  <si>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</si>
  <si>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</si>
  <si>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</si>
  <si>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</si>
  <si>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</si>
  <si>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</si>
  <si>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</si>
  <si>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</si>
  <si>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</si>
  <si>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</si>
  <si>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</si>
  <si>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</si>
  <si>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</si>
  <si>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</si>
  <si>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</si>
  <si>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</si>
  <si>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</si>
  <si>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</si>
  <si>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</si>
  <si>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</si>
  <si>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</si>
  <si>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</si>
  <si>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</si>
  <si>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</si>
  <si>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</si>
  <si>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</si>
  <si>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</si>
  <si>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</si>
  <si>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</si>
  <si>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</si>
  <si>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</si>
  <si>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</si>
  <si>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</si>
  <si>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</si>
  <si>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</si>
  <si>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</si>
  <si>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</si>
  <si>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</si>
  <si>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</si>
  <si>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</si>
  <si>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</si>
  <si>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</si>
  <si>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</si>
  <si>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</si>
  <si>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</si>
  <si>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</si>
  <si>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</si>
  <si>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</si>
  <si>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</si>
  <si>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</si>
  <si>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</si>
  <si>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</si>
  <si>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</si>
  <si>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</si>
  <si>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</si>
  <si>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</si>
  <si>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</si>
  <si>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</si>
  <si>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</si>
  <si>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</si>
  <si>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</si>
  <si>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</si>
  <si>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</si>
  <si>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</si>
  <si>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</si>
  <si>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</si>
  <si>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</si>
  <si>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</si>
  <si>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</si>
  <si>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</si>
  <si>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</si>
  <si>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</si>
  <si>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</si>
  <si>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</si>
  <si>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</si>
  <si>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</si>
  <si>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</si>
  <si>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</si>
  <si>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</si>
  <si>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</si>
  <si>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</si>
  <si>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</si>
  <si>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</si>
  <si>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</si>
  <si>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</si>
  <si>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</si>
  <si>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</si>
  <si>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</si>
  <si>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</si>
  <si>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</si>
  <si>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</si>
  <si>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</si>
  <si>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</si>
  <si>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</si>
  <si>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</si>
  <si>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</si>
  <si>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</si>
  <si>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</si>
  <si>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</si>
  <si>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</si>
  <si>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</si>
  <si>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</si>
  <si>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</si>
  <si>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</si>
  <si>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</si>
  <si>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</si>
  <si>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</si>
  <si>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</si>
  <si>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</si>
  <si>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</si>
  <si>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</si>
  <si>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</si>
  <si>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</si>
  <si>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</si>
  <si>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</si>
  <si>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</si>
  <si>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</si>
  <si>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</si>
  <si>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</si>
  <si>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</si>
  <si>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</si>
  <si>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</si>
  <si>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</si>
  <si>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</si>
  <si>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</si>
  <si>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</si>
  <si>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</si>
  <si>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</si>
  <si>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</si>
  <si>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</si>
  <si>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</si>
  <si>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</si>
  <si>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</si>
  <si>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</si>
  <si>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</si>
  <si>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</si>
  <si>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</si>
  <si>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</si>
  <si>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</si>
  <si>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</si>
  <si>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</si>
  <si>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</si>
  <si>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</si>
  <si>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</si>
  <si>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</si>
  <si>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</si>
  <si>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</si>
  <si>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</si>
  <si>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</si>
  <si>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</si>
  <si>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</si>
  <si>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</si>
  <si>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</si>
  <si>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</si>
  <si>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</si>
  <si>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</si>
  <si>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</si>
  <si>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</si>
  <si>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</si>
  <si>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</si>
  <si>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</si>
  <si>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</si>
  <si>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</si>
  <si>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</si>
  <si>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</si>
  <si>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</si>
  <si>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</si>
  <si>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</si>
  <si>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</si>
  <si>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</si>
  <si>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</si>
  <si>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</si>
  <si>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</si>
  <si>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</si>
  <si>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</si>
  <si>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</si>
  <si>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</si>
  <si>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</si>
  <si>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</si>
  <si>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</si>
  <si>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</si>
  <si>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</si>
  <si>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</si>
  <si>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</si>
  <si>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</si>
  <si>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</si>
  <si>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</si>
  <si>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</si>
  <si>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</si>
  <si>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</si>
  <si>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</si>
  <si>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</si>
  <si>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</si>
  <si>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</si>
  <si>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</si>
  <si>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</si>
  <si>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</si>
  <si>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</si>
  <si>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</si>
  <si>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</si>
  <si>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</si>
  <si>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</si>
  <si>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</si>
  <si>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</si>
  <si>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</si>
  <si>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</si>
  <si>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</si>
  <si>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</si>
  <si>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</si>
  <si>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</si>
  <si>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</si>
  <si>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</si>
  <si>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</si>
  <si>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</si>
  <si>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</si>
  <si>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</si>
  <si>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</si>
  <si>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</si>
  <si>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</si>
  <si>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</si>
  <si>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</si>
  <si>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</si>
  <si>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</si>
  <si>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</si>
  <si>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</si>
  <si>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</si>
  <si>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</si>
  <si>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</si>
  <si>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</si>
  <si>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</si>
  <si>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</si>
  <si>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</si>
  <si>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</si>
  <si>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</si>
  <si>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</si>
  <si>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</si>
  <si>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</si>
  <si>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</si>
  <si>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</si>
  <si>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</si>
  <si>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</si>
  <si>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</si>
  <si>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</si>
  <si>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</si>
  <si>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</si>
  <si>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</si>
  <si>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</si>
  <si>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</si>
  <si>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</si>
  <si>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</si>
  <si>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</si>
  <si>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</si>
  <si>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</si>
  <si>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</si>
  <si>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</si>
  <si>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</si>
  <si>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</si>
  <si>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</si>
  <si>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</si>
  <si>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</si>
  <si>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</si>
  <si>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</si>
  <si>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</si>
  <si>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</si>
  <si>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</si>
  <si>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</si>
  <si>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</si>
  <si>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</si>
  <si>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</si>
  <si>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</si>
  <si>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</si>
  <si>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</si>
  <si>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</si>
  <si>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</si>
  <si>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</si>
  <si>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</si>
  <si>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</si>
  <si>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</si>
  <si>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</si>
  <si>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</si>
  <si>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</si>
  <si>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</si>
  <si>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</si>
  <si>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</si>
  <si>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</si>
  <si>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</si>
  <si>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</si>
  <si>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</si>
  <si>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</si>
  <si>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</si>
  <si>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</si>
  <si>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</si>
  <si>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</si>
  <si>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</si>
  <si>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</si>
  <si>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</si>
  <si>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</si>
  <si>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</si>
  <si>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</si>
  <si>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</si>
  <si>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</si>
  <si>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</si>
  <si>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</si>
  <si>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</si>
  <si>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</si>
  <si>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</si>
  <si>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</si>
  <si>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</si>
  <si>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</si>
  <si>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</si>
  <si>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</si>
  <si>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</si>
  <si>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</si>
  <si>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</si>
  <si>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</si>
  <si>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</si>
  <si>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</si>
  <si>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</si>
  <si>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</si>
  <si>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</si>
  <si>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</si>
  <si>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</si>
  <si>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</si>
  <si>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</si>
  <si>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</si>
  <si>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</si>
  <si>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</si>
  <si>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</si>
  <si>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</si>
  <si>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</si>
  <si>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</si>
  <si>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</si>
  <si>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</si>
  <si>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</si>
  <si>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</si>
  <si>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</si>
  <si>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</si>
  <si>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</si>
  <si>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</si>
  <si>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</si>
  <si>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</si>
  <si>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</si>
  <si>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</si>
  <si>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</si>
  <si>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</si>
  <si>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</si>
  <si>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</si>
  <si>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</si>
  <si>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</si>
  <si>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</si>
  <si>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</si>
  <si>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</si>
  <si>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</si>
  <si>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</si>
  <si>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</si>
  <si>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</si>
  <si>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</si>
  <si>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</si>
  <si>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</si>
  <si>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</si>
  <si>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</si>
  <si>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</si>
  <si>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</si>
  <si>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</si>
  <si>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</si>
  <si>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</si>
  <si>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</si>
  <si>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</si>
  <si>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</si>
  <si>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</si>
  <si>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</si>
  <si>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</si>
  <si>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</si>
  <si>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</si>
  <si>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</si>
  <si>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</si>
  <si>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</si>
  <si>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</si>
  <si>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</si>
  <si>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</si>
  <si>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</si>
  <si>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</si>
  <si>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</si>
  <si>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</si>
  <si>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</si>
  <si>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</si>
  <si>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</si>
  <si>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</si>
  <si>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</si>
  <si>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</si>
  <si>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</si>
  <si>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</si>
  <si>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</si>
  <si>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</si>
  <si>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</si>
  <si>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</si>
  <si>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</si>
  <si>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</si>
  <si>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</si>
  <si>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</si>
  <si>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</si>
  <si>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</si>
  <si>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</si>
  <si>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</si>
  <si>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</si>
  <si>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</si>
  <si>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</si>
  <si>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</si>
  <si>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</si>
  <si>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</si>
  <si>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</si>
  <si>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</si>
  <si>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</si>
  <si>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</si>
  <si>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</si>
  <si>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</si>
  <si>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</si>
  <si>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</si>
  <si>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</si>
  <si>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</si>
  <si>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</si>
  <si>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</si>
  <si>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</si>
  <si>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</si>
  <si>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</si>
  <si>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</si>
  <si>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</si>
  <si>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</si>
  <si>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</si>
  <si>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</si>
  <si>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</si>
  <si>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</si>
  <si>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</si>
  <si>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</si>
  <si>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</si>
  <si>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</si>
  <si>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</si>
  <si>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</si>
  <si>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</si>
  <si>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</si>
  <si>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</si>
  <si>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</si>
  <si>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</si>
  <si>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</si>
  <si>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</si>
  <si>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</si>
  <si>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</si>
  <si>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</si>
  <si>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</si>
  <si>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</si>
  <si>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</si>
  <si>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</si>
  <si>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</si>
  <si>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</si>
  <si>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</si>
  <si>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</si>
  <si>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</si>
  <si>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</si>
  <si>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</si>
  <si>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</si>
  <si>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</si>
  <si>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</si>
  <si>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</si>
  <si>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</si>
  <si>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</si>
  <si>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</si>
  <si>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</si>
  <si>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</si>
  <si>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</si>
  <si>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</si>
  <si>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</si>
  <si>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</si>
  <si>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</si>
  <si>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</si>
  <si>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</si>
  <si>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</si>
  <si>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</si>
  <si>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</si>
  <si>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</si>
  <si>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</si>
  <si>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</si>
  <si>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</si>
  <si>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</si>
  <si>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</si>
  <si>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</si>
  <si>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</si>
  <si>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</si>
  <si>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</si>
  <si>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</si>
  <si>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</si>
  <si>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</si>
  <si>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</si>
  <si>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</si>
  <si>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</si>
  <si>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</si>
  <si>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</si>
  <si>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</si>
  <si>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</si>
  <si>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</si>
  <si>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</si>
  <si>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</si>
  <si>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</si>
  <si>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</si>
  <si>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</si>
  <si>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</si>
  <si>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</si>
  <si>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</si>
  <si>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</si>
  <si>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</si>
  <si>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</si>
  <si>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</si>
  <si>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</si>
  <si>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</si>
  <si>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</si>
  <si>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</si>
  <si>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</si>
  <si>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</si>
  <si>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</si>
  <si>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</si>
  <si>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</si>
  <si>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</si>
  <si>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</si>
  <si>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</si>
  <si>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</si>
  <si>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</si>
  <si>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</si>
  <si>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</si>
  <si>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</si>
  <si>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</si>
  <si>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</si>
  <si>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</si>
  <si>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</si>
  <si>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</si>
  <si>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</si>
  <si>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</si>
  <si>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</si>
  <si>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</si>
  <si>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</si>
  <si>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</si>
  <si>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</si>
  <si>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</si>
  <si>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</si>
  <si>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</si>
  <si>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</si>
  <si>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</si>
  <si>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</si>
  <si>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</si>
  <si>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</si>
  <si>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</si>
  <si>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</si>
  <si>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</si>
  <si>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</si>
  <si>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</si>
  <si>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</si>
  <si>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</si>
  <si>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</si>
  <si>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</si>
  <si>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</si>
  <si>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</si>
  <si>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</si>
  <si>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</si>
  <si>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</si>
  <si>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</si>
  <si>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</si>
  <si>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</si>
  <si>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</si>
  <si>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</si>
  <si>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</si>
  <si>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</si>
  <si>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</si>
  <si>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</si>
  <si>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</si>
  <si>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</si>
  <si>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</si>
  <si>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</si>
  <si>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</si>
  <si>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</si>
  <si>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</si>
  <si>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</si>
  <si>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</si>
  <si>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</si>
  <si>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</si>
  <si>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</si>
  <si>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</si>
  <si>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</si>
  <si>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</si>
  <si>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</si>
  <si>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</si>
  <si>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</si>
  <si>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</si>
  <si>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</si>
  <si>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</si>
  <si>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</si>
  <si>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</si>
  <si>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</si>
  <si>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</si>
  <si>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</si>
  <si>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</si>
  <si>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</si>
  <si>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</si>
  <si>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</si>
  <si>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</si>
  <si>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</si>
  <si>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</si>
  <si>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</si>
  <si>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</si>
  <si>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</si>
  <si>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</si>
  <si>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</si>
  <si>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</si>
  <si>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</si>
  <si>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</si>
  <si>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</si>
  <si>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</si>
  <si>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</si>
  <si>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</si>
  <si>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</si>
  <si>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</si>
  <si>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</si>
  <si>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</si>
  <si>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</si>
  <si>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</si>
  <si>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</si>
  <si>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</si>
  <si>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</si>
  <si>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</si>
  <si>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</si>
  <si>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</si>
  <si>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</si>
  <si>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</si>
  <si>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</si>
  <si>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</si>
  <si>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</si>
  <si>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</si>
  <si>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</si>
  <si>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</si>
  <si>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</si>
  <si>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</si>
  <si>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</si>
  <si>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</si>
  <si>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</si>
  <si>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</si>
  <si>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</si>
  <si>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</si>
  <si>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</si>
  <si>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</si>
  <si>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</si>
  <si>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</si>
  <si>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</si>
  <si>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</si>
  <si>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</si>
  <si>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</si>
  <si>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</si>
  <si>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</si>
  <si>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</si>
  <si>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</si>
  <si>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</si>
  <si>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</si>
  <si>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</si>
  <si>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</si>
  <si>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</si>
  <si>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</si>
  <si>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</si>
  <si>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</si>
  <si>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</si>
  <si>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</si>
  <si>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</si>
  <si>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</si>
  <si>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</si>
  <si>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</si>
  <si>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</si>
  <si>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</si>
  <si>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</si>
  <si>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</si>
  <si>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</si>
  <si>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</si>
  <si>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</si>
  <si>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</si>
  <si>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</si>
  <si>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</si>
  <si>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</si>
  <si>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</si>
  <si>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</si>
  <si>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</si>
  <si>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</si>
  <si>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</si>
  <si>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</si>
  <si>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</si>
  <si>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</si>
  <si>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</si>
  <si>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</si>
  <si>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</si>
  <si>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</si>
  <si>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</si>
  <si>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</si>
  <si>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</si>
  <si>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</si>
  <si>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</si>
  <si>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</si>
  <si>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</si>
  <si>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</si>
  <si>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</si>
  <si>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</si>
  <si>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</si>
  <si>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</si>
  <si>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</si>
  <si>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</si>
  <si>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</si>
  <si>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</si>
  <si>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</si>
  <si>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</si>
  <si>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</si>
  <si>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</si>
  <si>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</si>
  <si>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</si>
  <si>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</si>
  <si>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</si>
  <si>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</si>
  <si>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</si>
  <si>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</si>
  <si>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</si>
  <si>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</si>
  <si>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</si>
  <si>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</si>
  <si>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</si>
  <si>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</si>
  <si>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</si>
  <si>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</si>
  <si>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</si>
  <si>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</si>
  <si>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</si>
  <si>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</si>
  <si>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</si>
  <si>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</si>
  <si>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</si>
  <si>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</si>
  <si>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</si>
  <si>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</si>
  <si>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</si>
  <si>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</si>
  <si>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</si>
  <si>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</si>
  <si>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</si>
  <si>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</si>
  <si>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</si>
  <si>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</si>
  <si>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</si>
  <si>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</si>
  <si>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</si>
  <si>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</si>
  <si>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</si>
  <si>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</si>
  <si>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</si>
  <si>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</si>
  <si>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</si>
  <si>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</si>
  <si>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</si>
  <si>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</si>
  <si>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</si>
  <si>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</si>
  <si>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</si>
  <si>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</si>
  <si>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</si>
  <si>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</si>
  <si>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</si>
  <si>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</si>
  <si>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</si>
  <si>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</si>
  <si>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</si>
  <si>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</si>
  <si>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</si>
  <si>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</si>
  <si>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</si>
  <si>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</si>
  <si>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</si>
  <si>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</si>
  <si>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</si>
  <si>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</si>
  <si>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</si>
  <si>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</si>
  <si>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</si>
  <si>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</si>
  <si>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</si>
  <si>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</si>
  <si>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</si>
  <si>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</si>
  <si>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</si>
  <si>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</si>
  <si>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</si>
  <si>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</si>
  <si>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</si>
  <si>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</si>
  <si>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</si>
  <si>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</si>
  <si>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</si>
  <si>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</si>
  <si>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</si>
  <si>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</si>
  <si>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</si>
  <si>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</si>
  <si>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</si>
  <si>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</si>
  <si>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</si>
  <si>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</si>
  <si>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</si>
  <si>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</si>
  <si>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</si>
  <si>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</si>
  <si>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</si>
  <si>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</si>
  <si>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</si>
  <si>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</si>
  <si>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</si>
  <si>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</si>
  <si>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</si>
  <si>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</si>
  <si>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</si>
  <si>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</si>
  <si>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</si>
  <si>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</si>
  <si>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</si>
  <si>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</si>
  <si>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</si>
  <si>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</si>
  <si>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</si>
  <si>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</si>
  <si>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</si>
  <si>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</si>
  <si>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</si>
  <si>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</si>
  <si>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</si>
  <si>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</si>
  <si>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</si>
  <si>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</si>
  <si>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</si>
  <si>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</si>
  <si>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</si>
  <si>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</si>
  <si>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</si>
  <si>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</si>
  <si>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</si>
  <si>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</si>
  <si>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</si>
  <si>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</si>
  <si>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</si>
  <si>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</si>
  <si>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</si>
  <si>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</si>
  <si>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</si>
  <si>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</si>
  <si>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</si>
  <si>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</si>
  <si>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</si>
  <si>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</si>
  <si>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</si>
  <si>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</si>
  <si>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</si>
  <si>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</si>
  <si>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</si>
  <si>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</si>
  <si>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</si>
  <si>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</si>
  <si>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</si>
  <si>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</si>
  <si>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</si>
  <si>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</si>
  <si>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</si>
  <si>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</si>
  <si>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</si>
  <si>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</si>
  <si>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</si>
  <si>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</si>
  <si>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</si>
  <si>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</si>
  <si>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</si>
  <si>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</si>
  <si>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</si>
  <si>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</si>
  <si>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</si>
  <si>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</si>
  <si>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</si>
  <si>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</si>
  <si>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</si>
  <si>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</si>
  <si>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</si>
  <si>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</si>
  <si>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</si>
  <si>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</si>
  <si>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</si>
  <si>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</si>
  <si>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</si>
  <si>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</si>
  <si>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</si>
  <si>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</si>
  <si>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</si>
  <si>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</si>
  <si>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</si>
  <si>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</si>
  <si>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</si>
  <si>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</si>
  <si>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</si>
  <si>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</si>
  <si>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</si>
  <si>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</si>
  <si>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</si>
  <si>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</si>
  <si>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</si>
  <si>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</si>
  <si>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</si>
  <si>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</si>
  <si>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</si>
  <si>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</si>
  <si>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</si>
  <si>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</si>
  <si>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</si>
  <si>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</si>
  <si>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</si>
  <si>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</si>
  <si>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</si>
  <si>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</si>
  <si>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</si>
  <si>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</si>
  <si>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</si>
  <si>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</si>
  <si>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</si>
  <si>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</si>
  <si>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</si>
  <si>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</si>
  <si>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</si>
  <si>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</si>
  <si>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</si>
  <si>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</si>
  <si>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</si>
  <si>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</si>
  <si>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</si>
  <si>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</si>
  <si>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</si>
  <si>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</si>
  <si>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</si>
  <si>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</si>
  <si>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</si>
  <si>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</si>
  <si>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</si>
  <si>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</si>
  <si>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</si>
  <si>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</si>
  <si>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</si>
  <si>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</si>
  <si>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</si>
  <si>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</si>
  <si>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</si>
  <si>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</si>
  <si>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</si>
  <si>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</si>
  <si>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</si>
  <si>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</si>
  <si>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</si>
  <si>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</si>
  <si>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</si>
  <si>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</si>
  <si>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</si>
  <si>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</si>
  <si>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</si>
  <si>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</si>
  <si>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</si>
  <si>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</si>
  <si>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</si>
  <si>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</si>
  <si>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</si>
  <si>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</si>
  <si>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</si>
  <si>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</si>
  <si>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</si>
  <si>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</si>
  <si>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</si>
  <si>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</si>
  <si>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</si>
  <si>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</si>
  <si>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</si>
  <si>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</si>
  <si>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</si>
  <si>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</si>
  <si>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</si>
  <si>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</si>
  <si>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</si>
  <si>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</si>
  <si>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</si>
  <si>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</si>
  <si>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</si>
  <si>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</si>
  <si>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</si>
  <si>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</si>
  <si>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</si>
  <si>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</si>
  <si>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</si>
  <si>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</si>
  <si>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</si>
  <si>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</si>
  <si>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</si>
  <si>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</si>
  <si>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</si>
  <si>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</si>
  <si>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</si>
  <si>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</si>
  <si>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</si>
  <si>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</si>
  <si>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</si>
  <si>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</si>
  <si>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</si>
  <si>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</si>
  <si>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</si>
  <si>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</si>
  <si>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</si>
  <si>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</si>
  <si>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</si>
  <si>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</si>
  <si>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</si>
  <si>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</si>
  <si>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</si>
  <si>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</si>
  <si>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</si>
  <si>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</si>
  <si>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</si>
  <si>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</si>
  <si>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</si>
  <si>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</si>
  <si>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</si>
  <si>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</si>
  <si>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</si>
  <si>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</si>
  <si>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</si>
  <si>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</si>
  <si>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</si>
  <si>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</si>
  <si>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</si>
  <si>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</si>
  <si>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</si>
  <si>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</si>
  <si>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</si>
  <si>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</si>
  <si>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</si>
  <si>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</si>
  <si>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</si>
  <si>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</si>
  <si>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</si>
  <si>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</si>
  <si>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</si>
  <si>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</si>
  <si>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</si>
  <si>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</si>
  <si>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</si>
  <si>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</si>
  <si>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</si>
  <si>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</si>
  <si>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</si>
  <si>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</si>
  <si>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</si>
  <si>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</si>
  <si>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</si>
  <si>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</si>
  <si>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</si>
  <si>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</si>
  <si>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</si>
  <si>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</si>
  <si>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</si>
  <si>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</si>
  <si>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</si>
  <si>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</si>
  <si>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</si>
  <si>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</si>
  <si>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</si>
  <si>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</si>
  <si>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</si>
  <si>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</si>
  <si>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</si>
  <si>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</si>
  <si>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</si>
  <si>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</si>
  <si>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</si>
  <si>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</si>
  <si>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</si>
  <si>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</si>
  <si>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</si>
  <si>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</si>
  <si>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</si>
  <si>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</si>
  <si>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</si>
  <si>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</si>
  <si>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</si>
  <si>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</si>
  <si>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</si>
  <si>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</si>
  <si>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</si>
  <si>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</si>
  <si>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</si>
  <si>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</si>
  <si>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</si>
  <si>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</si>
  <si>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</si>
  <si>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</si>
  <si>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</si>
  <si>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</si>
  <si>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</si>
  <si>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</si>
  <si>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</si>
  <si>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</si>
  <si>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</si>
  <si>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</si>
  <si>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</si>
  <si>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</si>
  <si>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</si>
  <si>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</si>
  <si>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</si>
  <si>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</si>
  <si>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</si>
  <si>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</si>
  <si>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</si>
  <si>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</si>
  <si>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</si>
  <si>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</si>
  <si>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</si>
  <si>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</si>
  <si>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</si>
  <si>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</si>
  <si>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</si>
  <si>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</si>
  <si>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</si>
  <si>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</si>
  <si>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</si>
  <si>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</si>
  <si>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</si>
  <si>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</si>
  <si>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</si>
  <si>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</si>
  <si>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</si>
  <si>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</si>
  <si>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</si>
  <si>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</si>
  <si>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</si>
  <si>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</si>
  <si>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</si>
  <si>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</si>
  <si>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</si>
  <si>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</si>
  <si>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</si>
  <si>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</si>
  <si>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</si>
  <si>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</si>
  <si>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</si>
  <si>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</si>
  <si>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</si>
  <si>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</si>
  <si>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</si>
  <si>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</si>
  <si>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</si>
  <si>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</si>
  <si>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</si>
  <si>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</si>
  <si>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</si>
  <si>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</si>
  <si>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</si>
  <si>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</si>
  <si>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</si>
  <si>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</si>
  <si>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</si>
  <si>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</si>
  <si>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</si>
  <si>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</si>
  <si>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</si>
  <si>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</si>
  <si>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</si>
  <si>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</si>
  <si>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</si>
  <si>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</si>
  <si>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</si>
  <si>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</si>
  <si>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</si>
  <si>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</si>
  <si>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</si>
  <si>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</si>
  <si>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</si>
  <si>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</si>
  <si>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</si>
  <si>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</si>
  <si>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</si>
  <si>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</si>
  <si>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</si>
  <si>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</si>
  <si>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</si>
  <si>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</si>
  <si>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</si>
  <si>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</si>
  <si>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</si>
  <si>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</si>
  <si>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</si>
  <si>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</si>
  <si>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</si>
  <si>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</si>
  <si>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</si>
  <si>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</si>
  <si>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</si>
  <si>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</si>
  <si>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</si>
  <si>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</si>
  <si>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</si>
  <si>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</si>
  <si>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</si>
  <si>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</si>
  <si>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</si>
  <si>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</si>
  <si>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</si>
  <si>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</si>
  <si>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</si>
  <si>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</si>
  <si>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</si>
  <si>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</si>
  <si>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</si>
  <si>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</si>
  <si>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</si>
  <si>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</si>
  <si>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</si>
  <si>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</si>
  <si>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</si>
  <si>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</si>
  <si>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</si>
  <si>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</si>
  <si>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</si>
  <si>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</si>
  <si>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</si>
  <si>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</si>
  <si>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</si>
  <si>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</si>
  <si>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</si>
  <si>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</si>
  <si>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</si>
  <si>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</si>
  <si>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</si>
  <si>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</si>
  <si>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</si>
  <si>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</si>
  <si>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</si>
  <si>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</si>
  <si>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</si>
  <si>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</si>
  <si>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</si>
  <si>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</si>
  <si>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</si>
  <si>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</si>
  <si>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</si>
  <si>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</si>
  <si>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</si>
  <si>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</si>
  <si>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</si>
  <si>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</si>
  <si>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</si>
  <si>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</si>
  <si>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</si>
  <si>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</si>
  <si>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</si>
  <si>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</si>
  <si>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</si>
  <si>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</si>
  <si>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</si>
  <si>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</si>
  <si>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</si>
  <si>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</si>
  <si>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</si>
  <si>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</si>
  <si>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</si>
  <si>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</si>
  <si>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</si>
  <si>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</si>
  <si>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</si>
  <si>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</si>
  <si>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</si>
  <si>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</si>
  <si>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</si>
  <si>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</si>
  <si>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</si>
  <si>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</si>
  <si>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</si>
  <si>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</si>
  <si>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</si>
  <si>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</si>
  <si>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</si>
  <si>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</si>
  <si>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</si>
  <si>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</si>
  <si>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</si>
  <si>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</si>
  <si>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</si>
  <si>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</si>
  <si>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</si>
  <si>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</si>
  <si>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</si>
  <si>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</si>
  <si>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</si>
  <si>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</si>
  <si>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</si>
  <si>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</si>
  <si>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</si>
  <si>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</si>
  <si>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</si>
  <si>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</si>
  <si>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</si>
  <si>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</si>
  <si>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</si>
  <si>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</si>
  <si>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</si>
  <si>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</si>
  <si>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</si>
  <si>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</si>
  <si>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</si>
  <si>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</si>
  <si>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</si>
  <si>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</si>
  <si>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</si>
  <si>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</si>
  <si>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</si>
  <si>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</si>
  <si>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</si>
  <si>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</si>
  <si>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</si>
  <si>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</si>
  <si>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</si>
  <si>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</si>
  <si>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</si>
  <si>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</si>
  <si>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</si>
  <si>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</si>
  <si>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</si>
  <si>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</si>
  <si>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</si>
  <si>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</si>
  <si>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</si>
  <si>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</si>
  <si>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</si>
  <si>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</si>
  <si>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</si>
  <si>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</si>
  <si>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</si>
  <si>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</si>
  <si>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</si>
  <si>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</si>
  <si>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</si>
  <si>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</si>
  <si>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</si>
  <si>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</si>
  <si>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</si>
  <si>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</si>
  <si>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</si>
  <si>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</si>
  <si>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</si>
  <si>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</si>
  <si>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</si>
  <si>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</si>
  <si>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</si>
  <si>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</si>
  <si>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</si>
  <si>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</si>
  <si>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</si>
  <si>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</si>
  <si>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</si>
  <si>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</si>
  <si>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</si>
  <si>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</si>
  <si>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</si>
  <si>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</si>
  <si>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</si>
  <si>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</si>
  <si>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</si>
  <si>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</si>
  <si>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</si>
  <si>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</si>
  <si>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</si>
  <si>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</si>
  <si>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</si>
  <si>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</si>
  <si>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</si>
  <si>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</si>
  <si>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</si>
  <si>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</si>
  <si>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</si>
  <si>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</si>
  <si>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</si>
  <si>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</si>
  <si>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</si>
  <si>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</si>
  <si>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</si>
  <si>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</si>
  <si>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</si>
  <si>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</si>
  <si>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</si>
  <si>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</si>
  <si>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</si>
  <si>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</si>
  <si>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</si>
  <si>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</si>
  <si>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</si>
  <si>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</si>
  <si>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</si>
  <si>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</si>
  <si>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</si>
  <si>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</si>
  <si>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</si>
  <si>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</si>
  <si>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</si>
  <si>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</si>
  <si>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</si>
  <si>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</si>
  <si>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</si>
  <si>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</si>
  <si>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</si>
  <si>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</si>
  <si>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</si>
  <si>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</si>
  <si>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</si>
  <si>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</si>
  <si>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</si>
  <si>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</si>
  <si>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</si>
  <si>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</si>
  <si>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</si>
  <si>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</si>
  <si>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</si>
  <si>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</si>
  <si>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</si>
  <si>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</si>
  <si>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</si>
  <si>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</si>
  <si>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</si>
  <si>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</si>
  <si>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</si>
  <si>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</si>
  <si>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</si>
  <si>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</si>
  <si>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</si>
  <si>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</si>
  <si>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</si>
  <si>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</si>
  <si>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</si>
  <si>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</si>
  <si>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</si>
  <si>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</si>
  <si>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</si>
  <si>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</si>
  <si>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</si>
  <si>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</si>
  <si>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</si>
  <si>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</si>
  <si>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</si>
  <si>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</si>
  <si>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</si>
  <si>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</si>
  <si>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</si>
  <si>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</si>
  <si>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</si>
  <si>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</si>
  <si>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</si>
  <si>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</si>
  <si>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</si>
  <si>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</si>
  <si>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</si>
  <si>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</si>
  <si>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</si>
  <si>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</si>
  <si>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</si>
  <si>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</si>
  <si>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</si>
  <si>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</si>
  <si>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</si>
  <si>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</si>
  <si>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</si>
  <si>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</si>
  <si>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</si>
  <si>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</si>
  <si>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</si>
  <si>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</si>
  <si>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</si>
  <si>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</si>
  <si>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</si>
  <si>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</si>
  <si>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</si>
  <si>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</si>
  <si>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</si>
  <si>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</si>
  <si>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</si>
  <si>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</si>
  <si>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</si>
  <si>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</si>
  <si>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</si>
  <si>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</si>
  <si>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</si>
  <si>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</si>
  <si>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</si>
  <si>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</si>
  <si>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</si>
  <si>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</si>
  <si>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</si>
  <si>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</si>
  <si>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</si>
  <si>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</si>
  <si>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</si>
  <si>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</si>
  <si>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</si>
  <si>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</si>
  <si>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</si>
  <si>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</si>
  <si>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</si>
  <si>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</si>
  <si>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</si>
  <si>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</si>
  <si>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</si>
  <si>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</si>
  <si>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</si>
  <si>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</si>
  <si>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</si>
  <si>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</si>
  <si>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</si>
  <si>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</si>
  <si>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</si>
  <si>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</si>
  <si>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</si>
  <si>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</si>
  <si>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</si>
  <si>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</si>
  <si>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</si>
  <si>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</si>
  <si>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</si>
  <si>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</si>
  <si>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</si>
  <si>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</si>
  <si>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</si>
  <si>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</si>
  <si>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</si>
  <si>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</si>
  <si>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</si>
  <si>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</si>
  <si>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</si>
  <si>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</si>
  <si>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</si>
  <si>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</si>
  <si>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</si>
  <si>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</si>
  <si>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</si>
  <si>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</si>
  <si>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</si>
  <si>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</si>
  <si>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</si>
  <si>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</si>
  <si>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</si>
  <si>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</si>
  <si>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</si>
  <si>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</si>
  <si>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</si>
  <si>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</si>
  <si>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</si>
  <si>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</si>
  <si>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</si>
  <si>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</si>
  <si>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</si>
  <si>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</si>
  <si>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</si>
  <si>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</si>
  <si>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</si>
  <si>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</si>
  <si>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</si>
  <si>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</si>
  <si>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</si>
  <si>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</si>
  <si>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</si>
  <si>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</si>
  <si>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</si>
  <si>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</si>
  <si>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</si>
  <si>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</si>
  <si>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</si>
  <si>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</si>
  <si>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</si>
  <si>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</si>
  <si>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</si>
  <si>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</si>
  <si>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</si>
  <si>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</si>
  <si>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</si>
  <si>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</si>
  <si>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</si>
  <si>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</si>
  <si>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</si>
  <si>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</si>
  <si>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</si>
  <si>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</si>
  <si>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</si>
  <si>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</si>
  <si>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</si>
  <si>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</si>
  <si>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</si>
  <si>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</si>
  <si>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</si>
  <si>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</si>
  <si>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</si>
  <si>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</si>
  <si>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</si>
  <si>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</si>
  <si>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</si>
  <si>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</si>
  <si>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</si>
  <si>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</si>
  <si>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</si>
  <si>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</si>
  <si>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</si>
  <si>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</si>
  <si>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</si>
  <si>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</si>
  <si>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</si>
  <si>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</si>
  <si>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</si>
  <si>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</si>
  <si>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</si>
  <si>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</si>
  <si>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</si>
  <si>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</si>
  <si>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</si>
  <si>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</si>
  <si>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</si>
  <si>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</si>
  <si>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</si>
  <si>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</si>
  <si>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</si>
  <si>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</si>
  <si>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</si>
  <si>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</si>
  <si>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</si>
  <si>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</si>
  <si>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</si>
  <si>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</si>
  <si>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</si>
  <si>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</si>
  <si>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</si>
  <si>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</si>
  <si>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</si>
  <si>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</si>
  <si>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</si>
  <si>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</si>
  <si>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</si>
  <si>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</si>
  <si>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</si>
  <si>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</si>
  <si>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</si>
  <si>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</si>
  <si>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</si>
  <si>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</si>
  <si>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</si>
  <si>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</si>
  <si>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</si>
  <si>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</si>
  <si>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</si>
  <si>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</si>
  <si>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</si>
  <si>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</si>
  <si>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</si>
  <si>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</si>
  <si>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</si>
  <si>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</si>
  <si>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</si>
  <si>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</si>
  <si>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</si>
  <si>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</si>
  <si>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</si>
  <si>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</si>
  <si>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</si>
  <si>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</si>
  <si>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</si>
  <si>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</si>
  <si>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</si>
  <si>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</si>
  <si>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</si>
  <si>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</si>
  <si>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</si>
  <si>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</si>
  <si>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</si>
  <si>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</si>
  <si>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</si>
  <si>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</si>
  <si>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</si>
  <si>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</si>
  <si>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</si>
  <si>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</si>
  <si>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</si>
  <si>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</si>
  <si>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</si>
  <si>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</si>
  <si>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</si>
  <si>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</si>
  <si>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</si>
  <si>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</si>
  <si>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</si>
  <si>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</si>
  <si>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</si>
  <si>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</si>
  <si>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</si>
  <si>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</si>
  <si>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</si>
  <si>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</si>
  <si>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</si>
  <si>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</si>
  <si>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</si>
  <si>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</si>
  <si>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</si>
  <si>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</si>
  <si>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</si>
  <si>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</si>
  <si>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</si>
  <si>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</si>
  <si>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</si>
  <si>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</si>
  <si>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</si>
  <si>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</si>
  <si>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</si>
  <si>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</si>
  <si>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</si>
  <si>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</si>
  <si>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</si>
  <si>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</si>
  <si>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</si>
  <si>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</si>
  <si>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</si>
  <si>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</si>
  <si>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</si>
  <si>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</si>
  <si>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</si>
  <si>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</si>
  <si>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</si>
  <si>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</si>
  <si>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</si>
  <si>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</si>
  <si>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</si>
  <si>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</si>
  <si>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</si>
  <si>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</si>
  <si>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</si>
  <si>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</si>
  <si>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</si>
  <si>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</si>
  <si>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</si>
  <si>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</si>
  <si>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</si>
  <si>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</si>
  <si>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</si>
  <si>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</si>
  <si>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</si>
  <si>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</si>
  <si>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</si>
  <si>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</si>
  <si>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</si>
  <si>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</si>
  <si>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</si>
  <si>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</si>
  <si>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</si>
  <si>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</si>
  <si>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</si>
  <si>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</si>
  <si>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</si>
  <si>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</si>
  <si>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</si>
  <si>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</si>
  <si>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</si>
  <si>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</si>
  <si>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</si>
  <si>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</si>
  <si>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</si>
  <si>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</si>
  <si>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</si>
  <si>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</si>
  <si>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</si>
  <si>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</si>
  <si>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</si>
  <si>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</si>
  <si>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</si>
  <si>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</si>
  <si>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</si>
  <si>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</si>
  <si>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</si>
  <si>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</si>
  <si>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</si>
  <si>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</si>
  <si>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</si>
  <si>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</si>
  <si>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</si>
  <si>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</si>
  <si>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</si>
  <si>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</si>
  <si>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</si>
  <si>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</si>
  <si>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</si>
  <si>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</si>
  <si>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</si>
  <si>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</si>
  <si>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</si>
  <si>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</si>
  <si>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</si>
  <si>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</si>
  <si>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</si>
  <si>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</si>
  <si>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</si>
  <si>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</si>
  <si>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</si>
  <si>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</si>
  <si>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</si>
  <si>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</si>
  <si>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</si>
  <si>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</si>
  <si>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</si>
  <si>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</si>
  <si>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</si>
  <si>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</si>
  <si>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</si>
  <si>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</si>
  <si>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</si>
  <si>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</si>
  <si>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</si>
  <si>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</si>
  <si>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</si>
  <si>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</si>
  <si>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</si>
  <si>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</si>
  <si>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</si>
  <si>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</si>
  <si>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</si>
  <si>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</si>
  <si>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</si>
  <si>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</si>
  <si>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</si>
  <si>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</si>
  <si>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</si>
  <si>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</si>
  <si>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</si>
  <si>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</si>
  <si>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</si>
  <si>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</si>
  <si>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</si>
  <si>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</si>
  <si>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</si>
  <si>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</si>
  <si>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</si>
  <si>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</si>
  <si>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</si>
  <si>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</si>
  <si>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</si>
  <si>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</si>
  <si>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</si>
  <si>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</si>
  <si>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</si>
  <si>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</si>
  <si>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</si>
  <si>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</si>
  <si>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</si>
  <si>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</si>
  <si>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</si>
  <si>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</si>
  <si>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</si>
  <si>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</si>
  <si>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</si>
  <si>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</si>
  <si>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</si>
  <si>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</si>
  <si>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</si>
  <si>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</si>
  <si>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</si>
  <si>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</si>
  <si>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</si>
  <si>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</si>
  <si>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</si>
  <si>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</si>
  <si>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</si>
  <si>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</si>
  <si>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</si>
  <si>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</si>
  <si>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</si>
  <si>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</si>
  <si>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</si>
  <si>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</si>
  <si>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</si>
  <si>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</si>
  <si>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</si>
  <si>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</si>
  <si>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</si>
  <si>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</si>
  <si>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</si>
  <si>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</si>
  <si>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</si>
  <si>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</si>
  <si>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</si>
  <si>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</si>
  <si>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</si>
  <si>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</si>
  <si>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</si>
  <si>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</si>
  <si>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</si>
  <si>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</si>
  <si>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</si>
  <si>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</si>
  <si>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</si>
  <si>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</si>
  <si>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</si>
  <si>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</si>
  <si>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</si>
  <si>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</si>
  <si>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</si>
  <si>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</si>
  <si>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</si>
  <si>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</si>
  <si>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</si>
  <si>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</si>
  <si>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</si>
  <si>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</si>
  <si>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</si>
  <si>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</si>
  <si>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</si>
  <si>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</si>
  <si>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</si>
  <si>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</si>
  <si>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</si>
  <si>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</si>
  <si>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</si>
  <si>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</si>
  <si>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</si>
  <si>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</si>
  <si>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</si>
  <si>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</si>
  <si>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</si>
  <si>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</si>
  <si>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</si>
  <si>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</si>
  <si>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</si>
  <si>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</si>
  <si>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</si>
  <si>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</si>
  <si>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</si>
  <si>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</si>
  <si>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</si>
  <si>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</si>
  <si>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</si>
  <si>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</si>
  <si>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</si>
  <si>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</si>
  <si>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</si>
  <si>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</si>
  <si>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</si>
  <si>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</si>
  <si>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</si>
  <si>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</si>
  <si>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</si>
  <si>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</si>
  <si>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</si>
  <si>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</si>
  <si>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</si>
  <si>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</si>
  <si>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</si>
  <si>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</si>
  <si>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</si>
  <si>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</si>
  <si>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</si>
  <si>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</si>
  <si>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</si>
  <si>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</si>
  <si>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</si>
  <si>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</si>
  <si>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</si>
  <si>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</si>
  <si>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</si>
  <si>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</si>
  <si>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</si>
  <si>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</si>
  <si>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</si>
  <si>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</si>
  <si>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</si>
  <si>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</si>
  <si>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</si>
  <si>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</si>
  <si>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</si>
  <si>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</si>
  <si>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</si>
  <si>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</si>
  <si>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</si>
  <si>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</si>
  <si>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</si>
  <si>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</si>
  <si>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</si>
  <si>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</si>
  <si>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</si>
  <si>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</si>
  <si>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</si>
  <si>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</si>
  <si>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</si>
  <si>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</si>
  <si>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</si>
  <si>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</si>
  <si>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</si>
  <si>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</si>
  <si>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</si>
  <si>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</si>
  <si>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</si>
  <si>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</si>
  <si>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</si>
  <si>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</si>
  <si>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</si>
  <si>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</si>
  <si>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</si>
  <si>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</si>
  <si>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</si>
  <si>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</si>
  <si>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</si>
  <si>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</si>
  <si>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</si>
  <si>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</si>
  <si>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</si>
  <si>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</si>
  <si>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</si>
  <si>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</si>
  <si>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</si>
  <si>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</si>
  <si>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</si>
  <si>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</si>
  <si>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</si>
  <si>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</si>
  <si>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</si>
  <si>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</si>
  <si>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</si>
  <si>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</si>
  <si>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</si>
  <si>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</si>
  <si>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</si>
  <si>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</si>
  <si>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</si>
  <si>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</si>
  <si>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</si>
  <si>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</si>
  <si>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</si>
  <si>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</si>
  <si>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</si>
  <si>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</si>
  <si>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</si>
  <si>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</si>
  <si>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</si>
  <si>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</si>
  <si>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</si>
  <si>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</si>
  <si>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</si>
  <si>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</si>
  <si>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</si>
  <si>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</si>
  <si>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</si>
  <si>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</si>
  <si>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</si>
  <si>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</si>
  <si>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</si>
  <si>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</si>
  <si>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</si>
  <si>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</si>
  <si>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</si>
  <si>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</si>
  <si>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</si>
  <si>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</si>
  <si>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</si>
  <si>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</si>
  <si>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</si>
  <si>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</si>
  <si>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</si>
  <si>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</si>
  <si>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</si>
  <si>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</si>
  <si>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</si>
  <si>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</si>
  <si>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</si>
  <si>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</si>
  <si>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</si>
  <si>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</si>
  <si>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</si>
  <si>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</si>
  <si>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</si>
  <si>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</si>
  <si>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</si>
  <si>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</si>
  <si>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</si>
  <si>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</si>
  <si>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</si>
  <si>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</si>
  <si>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</si>
  <si>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</si>
  <si>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</si>
  <si>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</si>
  <si>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</si>
  <si>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</si>
  <si>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</si>
  <si>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</si>
  <si>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</si>
  <si>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</si>
  <si>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</si>
  <si>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</si>
  <si>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</si>
  <si>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</si>
  <si>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</si>
  <si>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</si>
  <si>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</si>
  <si>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</si>
  <si>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</si>
  <si>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</si>
  <si>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</si>
  <si>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</si>
  <si>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</si>
  <si>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</si>
  <si>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</si>
  <si>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</si>
  <si>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</si>
  <si>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</si>
  <si>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</si>
  <si>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</si>
  <si>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</si>
  <si>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</si>
  <si>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</si>
  <si>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</si>
  <si>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</si>
  <si>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</si>
  <si>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</si>
  <si>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</si>
  <si>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</si>
  <si>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</si>
  <si>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</si>
  <si>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</si>
  <si>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</si>
  <si>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</si>
  <si>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</si>
  <si>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</si>
  <si>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</si>
  <si>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</si>
  <si>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</si>
  <si>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</si>
  <si>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</si>
  <si>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</si>
  <si>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</si>
  <si>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</si>
  <si>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</si>
  <si>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</si>
  <si>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</si>
  <si>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</si>
  <si>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</si>
  <si>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</si>
  <si>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</si>
  <si>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</si>
  <si>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</si>
  <si>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</si>
  <si>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</si>
  <si>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</si>
  <si>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</si>
  <si>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</si>
  <si>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</si>
  <si>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</si>
  <si>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</si>
  <si>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</si>
  <si>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</si>
  <si>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</si>
  <si>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</si>
  <si>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</si>
  <si>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</si>
  <si>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</si>
  <si>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</si>
  <si>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</si>
  <si>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</si>
  <si>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</si>
  <si>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</si>
  <si>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</si>
  <si>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</si>
  <si>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</si>
  <si>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</si>
  <si>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</si>
  <si>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</si>
  <si>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</si>
  <si>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</si>
  <si>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</si>
  <si>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</si>
  <si>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</si>
  <si>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</si>
  <si>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</si>
  <si>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</si>
  <si>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</si>
  <si>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</si>
  <si>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</si>
  <si>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</si>
  <si>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</si>
  <si>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</si>
  <si>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</si>
  <si>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</si>
  <si>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</si>
  <si>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</si>
  <si>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</si>
  <si>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</si>
  <si>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</si>
  <si>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</si>
  <si>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</si>
  <si>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</si>
  <si>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</si>
  <si>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</si>
  <si>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</si>
  <si>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</si>
  <si>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</si>
  <si>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</si>
  <si>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</si>
  <si>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</si>
  <si>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</si>
  <si>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</si>
  <si>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</si>
  <si>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</si>
  <si>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</si>
  <si>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</si>
  <si>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</si>
  <si>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</si>
  <si>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</si>
  <si>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</si>
  <si>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</si>
  <si>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</si>
  <si>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</si>
  <si>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</si>
  <si>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</si>
  <si>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</si>
  <si>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</si>
  <si>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</si>
  <si>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</si>
  <si>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</si>
  <si>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</si>
  <si>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</si>
  <si>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</si>
  <si>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</si>
  <si>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</si>
  <si>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</si>
  <si>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</si>
  <si>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</si>
  <si>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</si>
  <si>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</si>
  <si>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</si>
  <si>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</si>
  <si>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</si>
  <si>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</si>
  <si>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</si>
  <si>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</si>
  <si>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</si>
  <si>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</si>
  <si>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</si>
  <si>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</si>
  <si>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</si>
  <si>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</si>
  <si>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</si>
  <si>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</si>
  <si>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</si>
  <si>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</si>
  <si>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</si>
  <si>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</si>
  <si>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</si>
  <si>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</si>
  <si>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</si>
  <si>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</si>
  <si>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</si>
  <si>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</si>
  <si>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</si>
  <si>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</si>
  <si>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</si>
  <si>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</si>
  <si>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</si>
  <si>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</si>
  <si>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</si>
  <si>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</si>
  <si>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</si>
  <si>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</si>
  <si>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</si>
  <si>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</si>
  <si>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</si>
  <si>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</si>
  <si>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</si>
  <si>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</si>
  <si>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</si>
  <si>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</si>
  <si>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</si>
  <si>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</si>
  <si>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</si>
  <si>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</si>
  <si>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</si>
  <si>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</si>
  <si>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</si>
  <si>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</si>
  <si>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</si>
  <si>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</si>
  <si>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</si>
  <si>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</si>
  <si>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</si>
  <si>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</si>
  <si>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</si>
  <si>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</si>
  <si>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</si>
  <si>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</si>
  <si>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</si>
  <si>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</si>
  <si>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</si>
  <si>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</si>
  <si>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</si>
  <si>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</si>
  <si>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</si>
  <si>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</si>
  <si>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</si>
  <si>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</si>
  <si>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</si>
  <si>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</si>
  <si>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</si>
  <si>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</si>
  <si>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</si>
  <si>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</si>
  <si>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</si>
  <si>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</si>
  <si>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</si>
  <si>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</si>
  <si>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</si>
  <si>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</si>
  <si>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</si>
  <si>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</si>
  <si>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</si>
  <si>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</si>
  <si>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</si>
  <si>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</si>
  <si>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</si>
  <si>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</si>
  <si>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</si>
  <si>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</si>
  <si>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</si>
  <si>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</si>
  <si>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</si>
  <si>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</si>
  <si>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</si>
  <si>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</si>
  <si>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</si>
  <si>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</si>
  <si>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</si>
  <si>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</si>
  <si>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</si>
  <si>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</si>
  <si>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</si>
  <si>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</si>
  <si>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</si>
  <si>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</si>
  <si>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</si>
  <si>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</si>
  <si>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</si>
  <si>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</si>
  <si>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</si>
  <si>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</si>
  <si>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</si>
  <si>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</si>
  <si>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</si>
  <si>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</si>
  <si>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</si>
  <si>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</si>
  <si>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</si>
  <si>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</si>
  <si>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</si>
  <si>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</si>
  <si>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</si>
  <si>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</si>
  <si>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</si>
  <si>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</si>
  <si>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</si>
  <si>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</si>
  <si>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</si>
  <si>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</si>
  <si>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</si>
  <si>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</si>
  <si>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</si>
  <si>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</si>
  <si>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</si>
  <si>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</si>
  <si>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</si>
  <si>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</si>
  <si>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</si>
  <si>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</si>
  <si>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</si>
  <si>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</si>
  <si>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</si>
  <si>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</si>
  <si>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</si>
  <si>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</si>
  <si>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</si>
  <si>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</si>
  <si>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</si>
  <si>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</si>
  <si>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</si>
  <si>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</si>
  <si>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</si>
  <si>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</si>
  <si>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</si>
  <si>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</si>
  <si>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</si>
  <si>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</si>
  <si>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</si>
  <si>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</si>
  <si>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</si>
  <si>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</si>
  <si>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</si>
  <si>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</si>
  <si>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</si>
  <si>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</si>
  <si>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</si>
  <si>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</si>
  <si>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</si>
  <si>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</si>
  <si>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</si>
  <si>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</si>
  <si>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</si>
  <si>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</si>
  <si>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</si>
  <si>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</si>
  <si>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</si>
  <si>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</si>
  <si>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</si>
  <si>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</si>
  <si>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</si>
  <si>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</si>
  <si>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</si>
  <si>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</si>
  <si>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</si>
  <si>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</si>
  <si>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</si>
  <si>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</si>
  <si>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</si>
  <si>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</si>
  <si>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</si>
  <si>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</si>
  <si>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</si>
  <si>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</si>
  <si>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</si>
  <si>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</si>
  <si>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</si>
  <si>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</si>
  <si>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</si>
  <si>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</si>
  <si>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</si>
  <si>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</si>
  <si>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</si>
  <si>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</si>
  <si>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</si>
  <si>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</si>
  <si>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</si>
  <si>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</si>
  <si>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</si>
  <si>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</si>
  <si>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</si>
  <si>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</si>
  <si>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</si>
  <si>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</si>
  <si>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</si>
  <si>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</si>
  <si>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</si>
  <si>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</si>
  <si>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</si>
  <si>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</si>
  <si>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</si>
  <si>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</si>
  <si>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</si>
  <si>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</si>
  <si>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</si>
  <si>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</si>
  <si>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</si>
  <si>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</si>
  <si>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</si>
  <si>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</si>
  <si>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</si>
  <si>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</si>
  <si>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</si>
  <si>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</si>
  <si>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</si>
  <si>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</si>
  <si>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</si>
  <si>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</si>
  <si>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</si>
  <si>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</si>
  <si>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</si>
  <si>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</si>
  <si>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</si>
  <si>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</si>
  <si>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</si>
  <si>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</si>
  <si>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</si>
  <si>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</si>
  <si>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</si>
  <si>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</si>
  <si>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</si>
  <si>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</si>
  <si>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</si>
  <si>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</si>
  <si>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</si>
  <si>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</si>
  <si>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</si>
  <si>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</si>
  <si>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</si>
  <si>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</si>
  <si>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</si>
  <si>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</si>
  <si>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</si>
  <si>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</si>
  <si>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</si>
  <si>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</si>
  <si>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</si>
  <si>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</si>
  <si>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</si>
  <si>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</si>
  <si>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</si>
  <si>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</si>
  <si>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</si>
  <si>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</si>
  <si>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</si>
  <si>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</si>
  <si>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</si>
  <si>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</si>
  <si>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</si>
  <si>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</si>
  <si>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</si>
  <si>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</si>
  <si>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</si>
  <si>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</si>
  <si>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</si>
  <si>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</si>
  <si>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</si>
  <si>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</si>
  <si>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</si>
  <si>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</si>
  <si>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</si>
  <si>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</si>
  <si>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</si>
  <si>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</si>
  <si>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</si>
  <si>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</si>
  <si>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</si>
  <si>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</si>
  <si>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</si>
  <si>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</si>
  <si>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</si>
  <si>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</si>
  <si>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</si>
  <si>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</si>
  <si>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</si>
  <si>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</si>
  <si>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</si>
  <si>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</si>
  <si>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</si>
  <si>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</si>
  <si>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</si>
  <si>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</si>
  <si>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</si>
  <si>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</si>
  <si>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</si>
  <si>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</si>
  <si>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</si>
  <si>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</si>
  <si>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</si>
  <si>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</si>
  <si>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</si>
  <si>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</si>
  <si>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</si>
  <si>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</si>
  <si>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</si>
  <si>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</si>
  <si>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</si>
  <si>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</si>
  <si>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</si>
  <si>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</si>
  <si>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</si>
  <si>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</si>
  <si>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</si>
  <si>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</si>
  <si>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</si>
  <si>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</si>
  <si>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</si>
  <si>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</si>
  <si>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</si>
  <si>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</si>
  <si>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</si>
  <si>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</si>
  <si>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</si>
  <si>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</si>
  <si>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</si>
  <si>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</si>
  <si>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</si>
  <si>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</si>
  <si>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</si>
  <si>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</si>
  <si>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</si>
  <si>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</si>
  <si>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</si>
  <si>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</si>
  <si>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</si>
  <si>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</si>
  <si>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</si>
  <si>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</si>
  <si>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</si>
  <si>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</si>
  <si>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</si>
  <si>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</si>
  <si>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</si>
  <si>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</si>
  <si>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</si>
  <si>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</si>
  <si>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</si>
  <si>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</si>
  <si>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</si>
  <si>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</si>
  <si>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</si>
  <si>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</si>
  <si>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</si>
  <si>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</si>
  <si>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</si>
  <si>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</si>
  <si>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</si>
  <si>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</si>
  <si>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</si>
  <si>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</si>
  <si>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</si>
  <si>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</si>
  <si>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</si>
  <si>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</si>
  <si>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</si>
  <si>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</si>
  <si>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</si>
  <si>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</si>
  <si>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</si>
  <si>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</si>
  <si>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</si>
  <si>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</si>
  <si>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</si>
  <si>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</si>
  <si>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</si>
  <si>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</si>
  <si>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</si>
  <si>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</si>
  <si>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</si>
  <si>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</si>
  <si>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</si>
  <si>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</si>
  <si>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</si>
  <si>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</si>
  <si>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</si>
  <si>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</si>
  <si>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</si>
  <si>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</si>
  <si>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</si>
  <si>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</si>
  <si>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</si>
  <si>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</si>
  <si>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</si>
  <si>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</si>
  <si>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</si>
  <si>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</si>
  <si>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</si>
  <si>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</si>
  <si>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</si>
  <si>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</si>
  <si>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</si>
  <si>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</si>
  <si>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</si>
  <si>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</si>
  <si>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</si>
  <si>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</si>
  <si>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</si>
  <si>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</si>
  <si>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</si>
  <si>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</si>
  <si>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</si>
  <si>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</si>
  <si>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</si>
  <si>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</si>
  <si>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</si>
  <si>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</si>
  <si>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</si>
  <si>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</si>
  <si>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</si>
  <si>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</si>
  <si>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</si>
  <si>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</si>
  <si>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</si>
  <si>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</si>
  <si>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</si>
  <si>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</si>
  <si>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</si>
  <si>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</si>
  <si>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</si>
  <si>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</si>
  <si>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</si>
  <si>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</si>
  <si>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</si>
  <si>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</si>
  <si>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</si>
  <si>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</si>
  <si>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</si>
  <si>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</si>
  <si>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</si>
  <si>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</si>
  <si>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</si>
  <si>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</si>
  <si>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</si>
  <si>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</si>
  <si>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</si>
  <si>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</si>
  <si>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</si>
  <si>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</si>
  <si>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</si>
  <si>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</si>
  <si>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</si>
  <si>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</si>
  <si>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</si>
  <si>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</si>
  <si>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</si>
  <si>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</si>
  <si>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</si>
  <si>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</si>
  <si>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</si>
  <si>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</si>
  <si>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</si>
  <si>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</si>
  <si>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</si>
  <si>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</si>
  <si>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</si>
  <si>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</si>
  <si>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</si>
  <si>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</si>
  <si>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</si>
  <si>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</si>
  <si>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</si>
  <si>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</si>
  <si>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</si>
  <si>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</si>
  <si>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</si>
  <si>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</si>
  <si>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</si>
  <si>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</si>
  <si>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</si>
  <si>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</si>
  <si>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</si>
  <si>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</si>
  <si>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</si>
  <si>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</si>
  <si>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</si>
  <si>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</si>
  <si>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</si>
  <si>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</si>
  <si>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</si>
  <si>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</si>
  <si>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</si>
  <si>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</si>
  <si>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</si>
  <si>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</si>
  <si>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</si>
  <si>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</si>
  <si>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</si>
  <si>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</si>
  <si>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</si>
  <si>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</si>
  <si>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</si>
  <si>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</si>
  <si>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</si>
  <si>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</si>
  <si>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</si>
  <si>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</si>
  <si>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</si>
  <si>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</si>
  <si>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</si>
  <si>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</si>
  <si>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</si>
  <si>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</si>
  <si>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</si>
  <si>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</si>
  <si>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</si>
  <si>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</si>
  <si>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</si>
  <si>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</si>
  <si>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</si>
  <si>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</si>
  <si>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</si>
  <si>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</si>
  <si>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</si>
  <si>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</si>
  <si>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</si>
  <si>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</si>
  <si>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</si>
  <si>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</si>
  <si>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</si>
  <si>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</si>
  <si>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</si>
  <si>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</si>
  <si>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</si>
  <si>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</si>
  <si>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</si>
  <si>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</si>
  <si>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</si>
  <si>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</si>
  <si>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</si>
  <si>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</si>
  <si>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</si>
  <si>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</si>
  <si>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</si>
  <si>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</si>
  <si>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</si>
  <si>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</si>
  <si>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</si>
  <si>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</si>
  <si>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</si>
  <si>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</si>
  <si>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</si>
  <si>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</si>
  <si>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</si>
  <si>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</si>
  <si>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</si>
  <si>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</si>
  <si>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</si>
  <si>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</si>
  <si>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</si>
  <si>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</si>
  <si>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</si>
  <si>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</si>
  <si>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</si>
  <si>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</si>
  <si>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</si>
  <si>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</si>
  <si>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</si>
  <si>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</si>
  <si>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</si>
  <si>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</si>
  <si>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</si>
  <si>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</si>
  <si>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</si>
  <si>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</si>
  <si>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</si>
  <si>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</si>
  <si>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</si>
  <si>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</si>
  <si>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</si>
  <si>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</si>
  <si>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</si>
  <si>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</si>
  <si>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</si>
  <si>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</si>
  <si>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</si>
  <si>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</si>
  <si>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</si>
  <si>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</si>
  <si>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</si>
  <si>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</si>
  <si>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</si>
  <si>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</si>
  <si>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</si>
  <si>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</si>
  <si>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</si>
  <si>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</si>
  <si>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</si>
  <si>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</si>
  <si>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</si>
  <si>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</si>
  <si>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</si>
  <si>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</si>
  <si>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</si>
  <si>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</si>
  <si>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</si>
  <si>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</si>
  <si>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</si>
  <si>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</si>
  <si>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</si>
  <si>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</si>
  <si>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</si>
  <si>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</si>
  <si>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</si>
  <si>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</si>
  <si>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</si>
  <si>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</si>
  <si>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</si>
  <si>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</si>
  <si>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</si>
  <si>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</si>
  <si>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</si>
  <si>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</si>
  <si>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</si>
  <si>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</si>
  <si>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</si>
  <si>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</si>
  <si>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</si>
  <si>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</si>
  <si>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</si>
  <si>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</si>
  <si>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</si>
  <si>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</si>
  <si>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</si>
  <si>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</si>
  <si>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</si>
  <si>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</si>
  <si>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</si>
  <si>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</si>
  <si>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</si>
  <si>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</si>
  <si>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</si>
  <si>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</si>
  <si>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</si>
  <si>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</si>
  <si>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</si>
  <si>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</si>
  <si>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</si>
  <si>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</si>
  <si>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</si>
  <si>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</si>
  <si>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</si>
  <si>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</si>
  <si>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</si>
  <si>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</si>
  <si>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</si>
  <si>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</si>
  <si>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</si>
  <si>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</si>
  <si>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</si>
  <si>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</si>
  <si>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</si>
  <si>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</si>
  <si>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</si>
  <si>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</si>
  <si>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</si>
  <si>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</si>
  <si>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</si>
  <si>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</si>
  <si>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</si>
  <si>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</si>
  <si>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</si>
  <si>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</si>
  <si>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</si>
  <si>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</si>
  <si>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</si>
  <si>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</si>
  <si>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</si>
  <si>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</si>
  <si>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</si>
  <si>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</si>
  <si>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</si>
  <si>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</si>
  <si>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</si>
  <si>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</si>
  <si>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</si>
  <si>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</si>
  <si>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</si>
  <si>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</si>
  <si>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</si>
  <si>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</si>
  <si>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</si>
  <si>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</si>
  <si>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</si>
  <si>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</si>
  <si>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</si>
  <si>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</si>
  <si>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</si>
  <si>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</si>
  <si>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</si>
  <si>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</si>
  <si>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</si>
  <si>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</si>
  <si>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</si>
  <si>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</si>
  <si>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</si>
  <si>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</si>
  <si>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</si>
  <si>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</si>
  <si>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</si>
  <si>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</si>
  <si>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</si>
  <si>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</si>
  <si>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</si>
  <si>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</si>
  <si>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</si>
  <si>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</si>
  <si>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</si>
  <si>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</si>
  <si>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</si>
  <si>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</si>
  <si>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</si>
  <si>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</si>
  <si>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</si>
  <si>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</si>
  <si>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</si>
  <si>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</si>
  <si>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</si>
  <si>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</si>
  <si>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</si>
  <si>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</si>
  <si>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</si>
  <si>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</si>
  <si>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</si>
  <si>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</si>
  <si>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</si>
  <si>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</si>
  <si>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</si>
  <si>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</si>
  <si>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</si>
  <si>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</si>
  <si>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</si>
  <si>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</si>
  <si>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</si>
  <si>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</si>
  <si>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</si>
  <si>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</si>
  <si>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</si>
  <si>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</si>
  <si>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</si>
  <si>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</si>
  <si>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</si>
  <si>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</si>
  <si>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</si>
  <si>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</si>
  <si>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</si>
  <si>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</si>
  <si>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</si>
  <si>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</si>
  <si>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</si>
  <si>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</si>
  <si>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</si>
  <si>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</si>
  <si>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</si>
  <si>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</si>
  <si>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</si>
  <si>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</si>
  <si>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</si>
  <si>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</si>
  <si>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</si>
  <si>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</si>
  <si>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</si>
  <si>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</si>
  <si>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</si>
  <si>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</si>
  <si>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</si>
  <si>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</si>
  <si>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</si>
  <si>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</si>
  <si>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</si>
  <si>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</si>
  <si>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</si>
  <si>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</si>
  <si>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</si>
  <si>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</si>
  <si>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</si>
  <si>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</si>
  <si>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</si>
  <si>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</si>
  <si>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</si>
  <si>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</si>
  <si>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</si>
  <si>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</si>
  <si>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</si>
  <si>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</si>
  <si>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</si>
  <si>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</si>
  <si>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</si>
  <si>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</si>
  <si>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</si>
  <si>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</si>
  <si>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</si>
  <si>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</si>
  <si>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</si>
  <si>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</si>
  <si>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</si>
  <si>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</si>
  <si>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</si>
  <si>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</si>
  <si>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</si>
  <si>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</si>
  <si>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</si>
  <si>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</si>
  <si>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</si>
  <si>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</si>
  <si>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</si>
  <si>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</si>
  <si>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</si>
  <si>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</si>
  <si>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</si>
  <si>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</si>
  <si>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</si>
  <si>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</si>
  <si>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</si>
  <si>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</si>
  <si>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</si>
  <si>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</si>
  <si>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</si>
  <si>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</si>
  <si>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</si>
  <si>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</si>
  <si>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</si>
  <si>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</si>
  <si>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</si>
  <si>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</si>
  <si>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</si>
  <si>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</si>
  <si>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</si>
  <si>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</si>
  <si>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</si>
  <si>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</si>
  <si>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</si>
  <si>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</si>
  <si>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</si>
  <si>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</si>
  <si>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</si>
  <si>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</si>
  <si>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</si>
  <si>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</si>
  <si>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</si>
  <si>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</si>
  <si>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</si>
  <si>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</si>
  <si>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</si>
  <si>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</si>
  <si>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</si>
  <si>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</si>
  <si>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</si>
  <si>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</si>
  <si>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</si>
  <si>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</si>
  <si>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</si>
  <si>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</si>
  <si>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</si>
  <si>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</si>
  <si>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</si>
  <si>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</si>
  <si>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</si>
  <si>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</si>
  <si>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</si>
  <si>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</si>
  <si>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</si>
  <si>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</si>
  <si>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</si>
  <si>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</si>
  <si>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</si>
  <si>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</si>
  <si>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</si>
  <si>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</si>
  <si>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</si>
  <si>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</si>
  <si>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</si>
  <si>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</si>
  <si>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</si>
  <si>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</si>
  <si>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</si>
  <si>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</si>
  <si>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</si>
  <si>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</si>
  <si>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</si>
  <si>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</si>
  <si>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</si>
  <si>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</si>
  <si>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</si>
  <si>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</si>
  <si>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</si>
  <si>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</si>
  <si>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</si>
  <si>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</si>
  <si>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</si>
  <si>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</si>
  <si>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</si>
  <si>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</si>
  <si>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</si>
  <si>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</si>
  <si>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</si>
  <si>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</si>
  <si>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</si>
  <si>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</si>
  <si>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</si>
  <si>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</si>
  <si>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</si>
  <si>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</si>
  <si>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</si>
  <si>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</si>
  <si>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</si>
  <si>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</si>
  <si>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</si>
  <si>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</si>
  <si>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</si>
  <si>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</si>
  <si>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</si>
  <si>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</si>
  <si>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</si>
  <si>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</si>
  <si>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</si>
  <si>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</si>
  <si>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</si>
  <si>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</si>
  <si>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</si>
  <si>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</si>
  <si>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</si>
  <si>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</si>
  <si>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</si>
  <si>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</si>
  <si>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</si>
  <si>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</si>
  <si>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</si>
  <si>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</si>
  <si>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</si>
  <si>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</si>
  <si>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</si>
  <si>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</si>
  <si>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</si>
  <si>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</si>
  <si>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</si>
  <si>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</si>
  <si>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</si>
  <si>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</si>
  <si>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</si>
  <si>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</si>
  <si>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</si>
  <si>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</si>
  <si>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</si>
  <si>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</si>
  <si>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</si>
  <si>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</si>
  <si>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</si>
  <si>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</si>
  <si>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</si>
  <si>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</si>
  <si>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</si>
  <si>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</si>
  <si>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</si>
  <si>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</si>
  <si>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</si>
  <si>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</si>
  <si>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</si>
  <si>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</si>
  <si>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</si>
  <si>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</si>
  <si>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</si>
  <si>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</si>
  <si>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</si>
  <si>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</si>
  <si>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</si>
  <si>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</si>
  <si>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</si>
  <si>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</si>
  <si>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</si>
  <si>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</si>
  <si>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</si>
  <si>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</si>
  <si>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</si>
  <si>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</si>
  <si>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</si>
  <si>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</si>
  <si>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</si>
  <si>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</si>
  <si>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</si>
  <si>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</si>
  <si>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</si>
  <si>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</si>
  <si>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</si>
  <si>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</si>
  <si>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</si>
  <si>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</si>
  <si>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</si>
  <si>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</si>
  <si>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</si>
  <si>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</si>
  <si>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</si>
  <si>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</si>
  <si>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</si>
  <si>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</si>
  <si>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</si>
  <si>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</si>
  <si>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</si>
  <si>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</si>
  <si>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</si>
  <si>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</si>
  <si>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</si>
  <si>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</si>
  <si>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</si>
  <si>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</si>
  <si>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</si>
  <si>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</si>
  <si>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</si>
  <si>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</si>
  <si>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</si>
  <si>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</si>
  <si>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</si>
  <si>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</si>
  <si>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</si>
  <si>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</si>
  <si>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</si>
  <si>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</si>
  <si>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</si>
  <si>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</si>
  <si>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</si>
  <si>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</si>
  <si>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</si>
  <si>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</si>
  <si>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</si>
  <si>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</si>
  <si>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</si>
  <si>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</si>
  <si>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</si>
  <si>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</si>
  <si>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</si>
  <si>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</si>
  <si>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</si>
  <si>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</si>
  <si>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</si>
  <si>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</si>
  <si>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</si>
  <si>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</si>
  <si>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</si>
  <si>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</si>
  <si>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</si>
  <si>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</si>
  <si>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</si>
  <si>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</si>
  <si>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</si>
  <si>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</si>
  <si>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</si>
  <si>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</si>
  <si>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</si>
  <si>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</si>
  <si>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</si>
  <si>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</si>
  <si>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</si>
  <si>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</si>
  <si>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</si>
  <si>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</si>
  <si>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</si>
  <si>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</si>
  <si>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</si>
  <si>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</si>
  <si>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</si>
  <si>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</si>
  <si>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</si>
  <si>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</si>
  <si>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</si>
  <si>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</si>
  <si>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</si>
  <si>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</si>
  <si>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</si>
  <si>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</si>
  <si>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</si>
  <si>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</si>
  <si>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</si>
  <si>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</si>
  <si>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</si>
  <si>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</si>
  <si>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</si>
  <si>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</si>
  <si>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</si>
  <si>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</si>
  <si>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</si>
  <si>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</si>
  <si>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</si>
  <si>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</si>
  <si>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</si>
  <si>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</si>
  <si>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</si>
  <si>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</si>
  <si>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</si>
  <si>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</si>
  <si>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</si>
  <si>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</si>
  <si>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</si>
  <si>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</si>
  <si>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</si>
  <si>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</si>
  <si>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</si>
  <si>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</si>
  <si>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</si>
  <si>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</si>
  <si>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</si>
  <si>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</si>
  <si>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</si>
  <si>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</si>
  <si>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</si>
  <si>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</si>
  <si>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</si>
  <si>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</si>
  <si>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</si>
  <si>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</si>
  <si>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</si>
  <si>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</si>
  <si>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</si>
  <si>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</si>
  <si>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</si>
  <si>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</si>
  <si>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</si>
  <si>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</si>
  <si>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</si>
  <si>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</si>
  <si>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</si>
  <si>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</si>
  <si>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</si>
  <si>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</si>
  <si>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</si>
  <si>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</si>
  <si>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</si>
  <si>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</si>
  <si>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</si>
  <si>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</si>
  <si>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</si>
  <si>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</si>
  <si>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</si>
  <si>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</si>
  <si>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</si>
  <si>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</si>
  <si>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</si>
  <si>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</si>
  <si>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</si>
  <si>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</si>
  <si>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</si>
  <si>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</si>
  <si>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</si>
  <si>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</si>
  <si>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</si>
  <si>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</si>
  <si>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</si>
  <si>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</si>
  <si>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</si>
  <si>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</si>
  <si>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</si>
  <si>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</si>
  <si>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</si>
  <si>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</si>
  <si>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</si>
  <si>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</si>
  <si>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</si>
  <si>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</si>
  <si>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</si>
  <si>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</si>
  <si>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</si>
  <si>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</si>
  <si>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</si>
  <si>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</si>
  <si>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</si>
  <si>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</si>
  <si>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</si>
  <si>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</si>
  <si>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</si>
  <si>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</si>
  <si>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</si>
  <si>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</si>
  <si>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</si>
  <si>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</si>
  <si>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</si>
  <si>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</si>
  <si>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</si>
  <si>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</si>
  <si>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</si>
  <si>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</si>
  <si>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</si>
  <si>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</si>
  <si>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</si>
  <si>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</si>
  <si>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</si>
  <si>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</si>
  <si>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</si>
  <si>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</si>
  <si>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</si>
  <si>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</si>
  <si>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</si>
  <si>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</si>
  <si>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</si>
  <si>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</si>
  <si>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</si>
  <si>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</si>
  <si>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</si>
  <si>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</si>
  <si>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</si>
  <si>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</si>
  <si>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</si>
  <si>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</si>
  <si>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</si>
  <si>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</si>
  <si>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</si>
  <si>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</si>
  <si>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</si>
  <si>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</si>
  <si>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</si>
  <si>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</si>
  <si>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</si>
  <si>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</si>
  <si>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</si>
  <si>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</si>
  <si>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</si>
  <si>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</si>
  <si>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</si>
  <si>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</si>
  <si>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</si>
  <si>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</si>
  <si>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</si>
  <si>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</si>
  <si>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</si>
  <si>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</si>
  <si>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</si>
  <si>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</si>
  <si>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</si>
  <si>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</si>
  <si>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</si>
  <si>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</si>
  <si>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</si>
  <si>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</si>
  <si>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</si>
  <si>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</si>
  <si>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</si>
  <si>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</si>
  <si>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</si>
  <si>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</si>
  <si>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</si>
  <si>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</si>
  <si>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</si>
  <si>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</si>
  <si>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</si>
  <si>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</si>
  <si>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</si>
  <si>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</si>
  <si>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</si>
  <si>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</si>
  <si>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</si>
  <si>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</si>
  <si>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</si>
  <si>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</si>
  <si>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</si>
  <si>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</si>
  <si>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</si>
  <si>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</si>
  <si>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</si>
  <si>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</si>
  <si>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</si>
  <si>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</si>
  <si>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</si>
  <si>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</si>
  <si>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</si>
  <si>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</si>
  <si>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</si>
  <si>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</si>
  <si>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</si>
  <si>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</si>
  <si>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</si>
  <si>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</si>
  <si>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</si>
  <si>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</si>
  <si>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</si>
  <si>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</si>
  <si>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</si>
  <si>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</si>
  <si>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</si>
  <si>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</si>
  <si>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</si>
  <si>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</si>
  <si>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</si>
  <si>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</si>
  <si>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</si>
  <si>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</si>
  <si>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</si>
  <si>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</si>
  <si>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</si>
  <si>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</si>
  <si>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</si>
  <si>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</si>
  <si>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</si>
  <si>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</si>
  <si>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</si>
  <si>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</si>
  <si>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</si>
  <si>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</si>
  <si>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</si>
  <si>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</si>
  <si>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</si>
  <si>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</si>
  <si>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</si>
  <si>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</si>
  <si>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</si>
  <si>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</si>
  <si>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</si>
  <si>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</si>
  <si>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</si>
  <si>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</si>
  <si>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</si>
  <si>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</si>
  <si>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</si>
  <si>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</si>
  <si>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</si>
  <si>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</si>
  <si>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</si>
  <si>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</si>
  <si>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</si>
  <si>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</si>
  <si>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</si>
  <si>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</si>
  <si>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</si>
  <si>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</si>
  <si>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</si>
  <si>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</si>
  <si>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</si>
  <si>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</si>
  <si>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</si>
  <si>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</si>
  <si>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</si>
  <si>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</si>
  <si>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</si>
  <si>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</si>
  <si>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</si>
  <si>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</si>
  <si>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</si>
  <si>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</si>
  <si>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</si>
  <si>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</si>
  <si>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</si>
  <si>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</si>
  <si>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</si>
  <si>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</si>
  <si>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</si>
  <si>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</si>
  <si>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</si>
  <si>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</si>
  <si>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</si>
  <si>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</si>
  <si>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</si>
  <si>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</si>
  <si>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</si>
  <si>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</si>
  <si>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</si>
  <si>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</si>
  <si>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</si>
  <si>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</si>
  <si>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</si>
  <si>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</si>
  <si>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</si>
  <si>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</si>
  <si>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</si>
  <si>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</si>
  <si>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</si>
  <si>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</si>
  <si>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</si>
  <si>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</si>
  <si>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</si>
  <si>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</si>
  <si>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</si>
  <si>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</si>
  <si>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</si>
  <si>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</si>
  <si>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</si>
  <si>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</si>
  <si>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</si>
  <si>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</si>
  <si>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</si>
  <si>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</si>
  <si>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</si>
  <si>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</si>
  <si>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</si>
  <si>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</si>
  <si>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</si>
  <si>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</si>
  <si>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</si>
  <si>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</si>
  <si>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</si>
  <si>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</si>
  <si>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</si>
  <si>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</si>
  <si>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</si>
  <si>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</si>
  <si>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</si>
  <si>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</si>
  <si>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</si>
  <si>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</si>
  <si>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</si>
  <si>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</si>
  <si>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</si>
  <si>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</si>
  <si>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</si>
  <si>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</si>
  <si>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</si>
  <si>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</si>
  <si>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</si>
  <si>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</si>
  <si>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</si>
  <si>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</si>
  <si>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</si>
  <si>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</si>
  <si>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</si>
  <si>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</si>
  <si>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</si>
  <si>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</si>
  <si>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</si>
  <si>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</si>
  <si>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</si>
  <si>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</si>
  <si>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</si>
  <si>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</si>
  <si>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</si>
  <si>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</si>
  <si>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</si>
  <si>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</si>
  <si>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</si>
  <si>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</si>
  <si>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</si>
  <si>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</si>
  <si>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</si>
  <si>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</si>
  <si>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</si>
  <si>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</si>
  <si>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</si>
  <si>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</si>
  <si>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</si>
  <si>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</si>
  <si>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</si>
  <si>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</si>
  <si>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</si>
  <si>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</si>
  <si>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</si>
  <si>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</si>
  <si>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</si>
  <si>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</si>
  <si>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</si>
  <si>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</si>
  <si>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</si>
  <si>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</si>
  <si>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</si>
  <si>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</si>
  <si>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</si>
  <si>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</si>
  <si>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</si>
  <si>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</si>
  <si>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</si>
  <si>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</si>
  <si>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</si>
  <si>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</si>
  <si>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</si>
  <si>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</si>
  <si>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</si>
  <si>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</si>
  <si>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</si>
  <si>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</si>
  <si>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</si>
  <si>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</si>
  <si>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</si>
  <si>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</si>
  <si>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</si>
  <si>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</si>
  <si>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</si>
  <si>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</si>
  <si>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</si>
  <si>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</si>
  <si>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</si>
  <si>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</si>
  <si>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</si>
  <si>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</si>
  <si>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</si>
  <si>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</si>
  <si>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</si>
  <si>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</si>
  <si>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</si>
  <si>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</si>
  <si>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</si>
  <si>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</si>
  <si>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</si>
  <si>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</si>
  <si>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</si>
  <si>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</si>
  <si>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</si>
  <si>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</si>
  <si>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</si>
  <si>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</si>
  <si>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</si>
  <si>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</si>
  <si>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</si>
  <si>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</si>
  <si>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</si>
  <si>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</si>
  <si>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</si>
  <si>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</si>
  <si>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</si>
  <si>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</si>
  <si>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</si>
  <si>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</si>
  <si>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</si>
  <si>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</si>
  <si>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</si>
  <si>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</si>
  <si>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</si>
  <si>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</si>
  <si>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</si>
  <si>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</si>
  <si>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</si>
  <si>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</si>
  <si>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</si>
  <si>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</si>
  <si>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</si>
  <si>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</si>
  <si>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</si>
  <si>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</si>
  <si>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</si>
  <si>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</si>
  <si>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</si>
  <si>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</si>
  <si>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</si>
  <si>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</si>
  <si>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</si>
  <si>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</si>
  <si>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</si>
  <si>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</si>
  <si>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</si>
  <si>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</si>
  <si>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</si>
  <si>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</si>
  <si>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</si>
  <si>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</si>
  <si>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</si>
  <si>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</si>
  <si>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</si>
  <si>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</si>
  <si>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</si>
  <si>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</si>
  <si>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</si>
  <si>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</si>
  <si>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</si>
  <si>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</si>
  <si>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</si>
  <si>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</si>
  <si>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</si>
  <si>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</si>
  <si>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</si>
  <si>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</si>
  <si>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</si>
  <si>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</si>
  <si>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</si>
  <si>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</si>
  <si>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</si>
  <si>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</si>
  <si>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</si>
  <si>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</si>
  <si>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</si>
  <si>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</si>
  <si>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</si>
  <si>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</si>
  <si>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</si>
  <si>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</si>
  <si>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</si>
  <si>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</si>
  <si>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</si>
  <si>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</si>
  <si>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</si>
  <si>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</si>
  <si>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</si>
  <si>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</si>
  <si>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</si>
  <si>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</si>
  <si>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</si>
  <si>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</si>
  <si>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</si>
  <si>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</si>
  <si>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</si>
  <si>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</si>
  <si>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</si>
  <si>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</si>
  <si>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</si>
  <si>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</si>
  <si>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</si>
  <si>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</si>
  <si>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</si>
  <si>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</si>
  <si>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</si>
  <si>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</si>
  <si>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</si>
  <si>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</si>
  <si>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</si>
  <si>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</si>
  <si>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</si>
  <si>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</si>
  <si>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</si>
  <si>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</si>
  <si>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</si>
  <si>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</si>
  <si>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</si>
  <si>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</si>
  <si>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</si>
  <si>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</si>
  <si>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</si>
  <si>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</si>
  <si>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</si>
  <si>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</si>
  <si>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</si>
  <si>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</si>
  <si>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</si>
  <si>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</si>
  <si>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</si>
  <si>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</si>
  <si>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</si>
  <si>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</si>
  <si>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</si>
  <si>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</si>
  <si>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</si>
  <si>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</si>
  <si>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</si>
  <si>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</si>
  <si>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</si>
  <si>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</si>
  <si>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</si>
  <si>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</si>
  <si>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</si>
  <si>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</si>
  <si>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</si>
  <si>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</si>
  <si>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</si>
  <si>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</si>
  <si>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</si>
  <si>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</si>
  <si>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</si>
  <si>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</si>
  <si>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</si>
  <si>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</si>
  <si>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</si>
  <si>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</si>
  <si>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</si>
  <si>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</si>
  <si>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</si>
  <si>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</si>
  <si>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</si>
  <si>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</si>
  <si>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</si>
  <si>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</si>
  <si>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</si>
  <si>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</si>
  <si>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</si>
  <si>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</si>
  <si>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</si>
  <si>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</si>
  <si>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</si>
  <si>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</si>
  <si>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</si>
  <si>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</si>
  <si>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</si>
  <si>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</si>
  <si>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</si>
  <si>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</si>
  <si>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</si>
  <si>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</si>
  <si>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</si>
  <si>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</si>
  <si>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</si>
  <si>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</si>
  <si>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</si>
  <si>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</si>
  <si>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</si>
  <si>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</si>
  <si>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</si>
  <si>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</si>
  <si>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</si>
  <si>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</si>
  <si>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</si>
  <si>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</si>
  <si>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</si>
  <si>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</si>
  <si>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</si>
  <si>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</si>
  <si>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</si>
  <si>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</si>
  <si>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</si>
  <si>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</si>
  <si>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</si>
  <si>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</si>
  <si>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</si>
  <si>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</si>
  <si>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</si>
  <si>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</si>
  <si>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</si>
  <si>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</si>
  <si>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</si>
  <si>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</si>
  <si>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</si>
  <si>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</si>
  <si>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</si>
  <si>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</si>
  <si>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</si>
  <si>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</si>
  <si>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</si>
  <si>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</si>
  <si>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</si>
  <si>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</si>
  <si>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</si>
  <si>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</si>
  <si>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</si>
  <si>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</si>
  <si>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</si>
  <si>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</si>
  <si>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</si>
  <si>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</si>
  <si>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</si>
  <si>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</si>
  <si>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</si>
  <si>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</si>
  <si>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</si>
  <si>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</si>
  <si>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</si>
  <si>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</si>
  <si>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</si>
  <si>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</si>
  <si>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</si>
  <si>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</si>
  <si>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</si>
  <si>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</si>
  <si>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</si>
  <si>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</si>
  <si>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</si>
  <si>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</si>
  <si>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</si>
  <si>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</si>
  <si>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</si>
  <si>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</si>
  <si>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</si>
  <si>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</si>
  <si>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</si>
  <si>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</si>
  <si>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</si>
  <si>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</si>
  <si>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</si>
  <si>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</si>
  <si>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</si>
  <si>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</si>
  <si>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</si>
  <si>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</si>
  <si>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</si>
  <si>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</si>
  <si>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</si>
  <si>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</si>
  <si>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</si>
  <si>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</si>
  <si>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</si>
  <si>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</si>
  <si>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</si>
  <si>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</si>
  <si>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</si>
  <si>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</si>
  <si>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</si>
  <si>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</si>
  <si>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</si>
  <si>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</si>
  <si>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</si>
  <si>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</si>
  <si>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</si>
  <si>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</si>
  <si>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</si>
  <si>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</si>
  <si>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</si>
  <si>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</si>
  <si>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</si>
  <si>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</si>
  <si>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</si>
  <si>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</si>
  <si>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</si>
  <si>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</si>
  <si>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</si>
  <si>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</si>
  <si>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</si>
  <si>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</si>
  <si>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</si>
  <si>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</si>
  <si>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</si>
  <si>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</si>
  <si>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</si>
  <si>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</si>
  <si>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</si>
  <si>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</si>
  <si>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</si>
  <si>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</si>
  <si>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</si>
  <si>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</si>
  <si>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</si>
  <si>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</si>
  <si>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</si>
  <si>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</si>
  <si>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</si>
  <si>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</si>
  <si>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</si>
  <si>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</si>
  <si>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</si>
  <si>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</si>
  <si>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</si>
  <si>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</si>
  <si>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</si>
  <si>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</si>
  <si>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</si>
  <si>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</si>
  <si>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</si>
  <si>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</si>
  <si>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</si>
  <si>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</si>
  <si>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</si>
  <si>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</si>
  <si>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</si>
  <si>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</si>
  <si>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</si>
  <si>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</si>
  <si>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</si>
  <si>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</si>
  <si>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</si>
  <si>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</si>
  <si>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</si>
  <si>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</si>
  <si>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</si>
  <si>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</si>
  <si>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</si>
  <si>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</si>
  <si>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</si>
  <si>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</si>
  <si>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</si>
  <si>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</si>
  <si>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</si>
  <si>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</si>
  <si>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</si>
  <si>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</si>
  <si>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</si>
  <si>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</si>
  <si>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</si>
  <si>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</si>
  <si>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</si>
  <si>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</si>
  <si>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</si>
  <si>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</si>
  <si>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</si>
  <si>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</si>
  <si>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</si>
  <si>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</si>
  <si>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</si>
  <si>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</si>
  <si>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</si>
  <si>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</si>
  <si>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</si>
  <si>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</si>
  <si>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</si>
  <si>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</si>
  <si>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</si>
  <si>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</si>
  <si>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</si>
  <si>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</si>
  <si>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</si>
  <si>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</si>
  <si>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</si>
  <si>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</si>
  <si>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</si>
  <si>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</si>
  <si>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</si>
  <si>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</si>
  <si>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</si>
  <si>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</si>
  <si>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</si>
  <si>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</si>
  <si>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</si>
  <si>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</si>
  <si>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</si>
  <si>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</si>
  <si>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</si>
  <si>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</si>
  <si>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</si>
  <si>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</si>
  <si>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</si>
  <si>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</si>
  <si>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</si>
  <si>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</si>
  <si>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</si>
  <si>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</si>
  <si>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</si>
  <si>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</si>
  <si>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</si>
  <si>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</si>
  <si>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</si>
  <si>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</si>
  <si>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</si>
  <si>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</si>
  <si>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</si>
  <si>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</si>
  <si>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</si>
  <si>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</si>
  <si>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</si>
  <si>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</si>
  <si>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</si>
  <si>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</si>
  <si>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</si>
  <si>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</si>
  <si>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</si>
  <si>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</si>
  <si>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</si>
  <si>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</si>
  <si>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</si>
  <si>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</si>
  <si>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</si>
  <si>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</si>
  <si>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</si>
  <si>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</si>
  <si>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</si>
  <si>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</si>
  <si>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</si>
  <si>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</si>
  <si>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</si>
  <si>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</si>
  <si>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</si>
  <si>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</si>
  <si>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</si>
  <si>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</si>
  <si>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</si>
  <si>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</si>
  <si>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</si>
  <si>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</si>
  <si>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</si>
  <si>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</si>
  <si>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</si>
  <si>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</si>
  <si>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</si>
  <si>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</si>
  <si>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</si>
  <si>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</si>
  <si>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</si>
  <si>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</si>
  <si>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</si>
  <si>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</si>
  <si>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</si>
  <si>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</si>
  <si>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</si>
  <si>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</si>
  <si>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</si>
  <si>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</si>
  <si>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</si>
  <si>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</si>
  <si>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</si>
  <si>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</si>
  <si>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</si>
  <si>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</si>
  <si>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</si>
  <si>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</si>
  <si>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</si>
  <si>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</si>
  <si>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</si>
  <si>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</si>
  <si>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</si>
  <si>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</si>
  <si>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</si>
  <si>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</si>
  <si>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</si>
  <si>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</si>
  <si>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</si>
  <si>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</si>
  <si>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</si>
  <si>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</si>
  <si>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</si>
  <si>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</si>
  <si>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</si>
  <si>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</si>
  <si>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</si>
  <si>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</si>
  <si>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</si>
  <si>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</si>
  <si>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</si>
  <si>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</si>
  <si>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</si>
  <si>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</si>
  <si>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</si>
  <si>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</si>
  <si>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</si>
  <si>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</si>
  <si>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</si>
  <si>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</si>
  <si>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</si>
  <si>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</si>
  <si>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</si>
  <si>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</si>
  <si>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</si>
  <si>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</si>
  <si>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</si>
  <si>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</si>
  <si>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</si>
  <si>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</si>
  <si>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</si>
  <si>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</si>
  <si>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</si>
  <si>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</si>
  <si>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</si>
  <si>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</si>
  <si>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</si>
  <si>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</si>
  <si>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</si>
  <si>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</si>
  <si>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</si>
  <si>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</si>
  <si>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</si>
  <si>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</si>
  <si>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</si>
  <si>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</si>
  <si>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</si>
  <si>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</si>
  <si>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</si>
  <si>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</si>
  <si>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</si>
  <si>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</si>
  <si>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</si>
  <si>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</si>
  <si>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</si>
  <si>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</si>
  <si>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</si>
  <si>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</si>
  <si>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</si>
  <si>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</si>
  <si>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</si>
  <si>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</si>
  <si>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</si>
  <si>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</si>
  <si>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</si>
  <si>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</si>
  <si>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</si>
  <si>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</si>
  <si>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</si>
  <si>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</si>
  <si>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</si>
  <si>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</si>
  <si>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</si>
  <si>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</si>
  <si>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</si>
  <si>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</si>
  <si>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</si>
  <si>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</si>
  <si>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</si>
  <si>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</si>
  <si>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</si>
  <si>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</si>
  <si>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</si>
  <si>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</si>
  <si>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</si>
  <si>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</si>
  <si>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</si>
  <si>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</si>
  <si>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</si>
  <si>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</si>
  <si>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</si>
  <si>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</si>
  <si>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</si>
  <si>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</si>
  <si>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</si>
  <si>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</si>
  <si>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</si>
  <si>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</si>
  <si>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</si>
  <si>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</si>
  <si>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</si>
  <si>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</si>
  <si>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</si>
  <si>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</si>
  <si>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</si>
  <si>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</si>
  <si>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</si>
  <si>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</si>
  <si>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</si>
  <si>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</si>
  <si>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</si>
  <si>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</si>
  <si>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</si>
  <si>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</si>
  <si>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</si>
  <si>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</si>
  <si>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</si>
  <si>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</si>
  <si>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</si>
  <si>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</si>
  <si>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</si>
  <si>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</si>
  <si>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</si>
  <si>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</si>
  <si>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</si>
  <si>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</si>
  <si>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</si>
  <si>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</si>
  <si>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</si>
  <si>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</si>
  <si>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</si>
  <si>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</si>
  <si>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</si>
  <si>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</si>
  <si>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</si>
  <si>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</si>
  <si>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</si>
  <si>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</si>
  <si>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</si>
  <si>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</si>
  <si>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</si>
  <si>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</si>
  <si>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</si>
  <si>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</si>
  <si>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</si>
  <si>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</si>
  <si>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</si>
  <si>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</si>
  <si>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</si>
  <si>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</si>
  <si>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</si>
  <si>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</si>
  <si>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</si>
  <si>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</si>
  <si>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</si>
  <si>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</si>
  <si>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</si>
  <si>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</si>
  <si>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</si>
  <si>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</si>
  <si>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</si>
  <si>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</si>
  <si>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</si>
  <si>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</si>
  <si>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</si>
  <si>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</si>
  <si>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</si>
  <si>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</si>
  <si>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</si>
  <si>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</si>
  <si>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</si>
  <si>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</si>
  <si>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</si>
  <si>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</si>
  <si>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</si>
  <si>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</si>
  <si>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</si>
  <si>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</si>
  <si>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</si>
  <si>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</si>
  <si>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</si>
  <si>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</si>
  <si>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</si>
  <si>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</si>
  <si>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</si>
  <si>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</si>
  <si>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</si>
  <si>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</si>
  <si>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</si>
  <si>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</si>
  <si>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</si>
  <si>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</si>
  <si>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</si>
  <si>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</si>
  <si>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</si>
  <si>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</si>
  <si>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</si>
  <si>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</si>
  <si>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</si>
  <si>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</si>
  <si>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</si>
  <si>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</si>
  <si>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</si>
  <si>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</si>
  <si>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</si>
  <si>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</si>
  <si>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</si>
  <si>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</si>
  <si>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</si>
  <si>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</si>
  <si>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</si>
  <si>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</si>
  <si>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</si>
  <si>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</si>
  <si>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</si>
  <si>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</si>
  <si>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</si>
  <si>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</si>
  <si>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</si>
  <si>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</si>
  <si>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</si>
  <si>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</si>
  <si>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</si>
  <si>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</si>
  <si>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</si>
  <si>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</si>
  <si>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</si>
  <si>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</si>
  <si>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</si>
  <si>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</si>
  <si>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</si>
  <si>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</si>
  <si>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</si>
  <si>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</si>
  <si>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</si>
  <si>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</si>
  <si>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</si>
  <si>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</si>
  <si>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</si>
  <si>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</si>
  <si>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</si>
  <si>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</si>
  <si>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</si>
  <si>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</si>
  <si>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</si>
  <si>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</si>
  <si>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</si>
  <si>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</si>
  <si>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</si>
  <si>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</si>
  <si>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</si>
  <si>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</si>
  <si>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</si>
  <si>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</si>
  <si>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</si>
  <si>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</si>
  <si>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</si>
  <si>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</si>
  <si>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</si>
  <si>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</si>
  <si>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</si>
  <si>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</si>
  <si>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</si>
  <si>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</si>
  <si>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</si>
  <si>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</si>
  <si>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</si>
  <si>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</si>
  <si>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</si>
  <si>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</si>
  <si>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</si>
  <si>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</si>
  <si>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</si>
  <si>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</si>
  <si>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</si>
  <si>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</si>
  <si>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</si>
  <si>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</si>
  <si>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</si>
  <si>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</si>
  <si>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</si>
  <si>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</si>
  <si>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</si>
  <si>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</si>
  <si>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</si>
  <si>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</si>
  <si>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</si>
  <si>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</si>
  <si>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</si>
  <si>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</si>
  <si>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</si>
  <si>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</si>
  <si>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</si>
  <si>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</si>
  <si>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</si>
  <si>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</si>
  <si>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</si>
  <si>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</si>
  <si>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</si>
  <si>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</si>
  <si>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</si>
  <si>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</si>
  <si>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</si>
  <si>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</si>
  <si>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</si>
  <si>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</si>
  <si>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</si>
  <si>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</si>
  <si>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</si>
  <si>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</si>
  <si>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</si>
  <si>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</si>
  <si>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</si>
  <si>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</si>
  <si>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</si>
  <si>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</si>
  <si>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</si>
  <si>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</si>
  <si>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</si>
  <si>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</si>
  <si>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</si>
  <si>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</si>
  <si>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</si>
  <si>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</si>
  <si>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</si>
  <si>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</si>
  <si>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</si>
  <si>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</si>
  <si>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</si>
  <si>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</si>
  <si>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</si>
  <si>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</si>
  <si>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</si>
  <si>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</si>
  <si>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</si>
  <si>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</si>
  <si>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</si>
  <si>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</si>
  <si>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</si>
  <si>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</si>
  <si>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</si>
  <si>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</si>
  <si>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</si>
  <si>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</si>
  <si>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</si>
  <si>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</si>
  <si>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</si>
  <si>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</si>
  <si>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</si>
  <si>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</si>
  <si>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</si>
  <si>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</si>
  <si>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</si>
  <si>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</si>
  <si>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</si>
  <si>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</si>
  <si>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</si>
  <si>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</si>
  <si>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</si>
  <si>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</si>
  <si>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</si>
  <si>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</si>
  <si>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</si>
  <si>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</si>
  <si>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</si>
  <si>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</si>
  <si>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</si>
  <si>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</si>
  <si>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</si>
  <si>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</si>
  <si>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</si>
  <si>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</si>
  <si>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</si>
  <si>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</si>
  <si>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</si>
  <si>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</si>
  <si>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</si>
  <si>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</si>
  <si>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</si>
  <si>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</si>
  <si>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</si>
  <si>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</si>
  <si>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</si>
  <si>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</si>
  <si>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</si>
  <si>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</si>
  <si>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</si>
  <si>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</si>
  <si>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</si>
  <si>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</si>
  <si>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</si>
  <si>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</si>
  <si>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</si>
  <si>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</si>
  <si>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</si>
  <si>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</si>
  <si>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</si>
  <si>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</si>
  <si>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</si>
  <si>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</si>
  <si>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</si>
  <si>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</si>
  <si>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</si>
  <si>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</si>
  <si>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</si>
  <si>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</si>
  <si>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</si>
  <si>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</si>
  <si>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</si>
  <si>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</si>
  <si>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</si>
  <si>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</si>
  <si>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</si>
  <si>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</si>
  <si>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</si>
  <si>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</si>
  <si>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</si>
  <si>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</si>
  <si>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</si>
  <si>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</si>
  <si>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</si>
  <si>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</si>
  <si>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</si>
  <si>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</si>
  <si>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</si>
  <si>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</si>
  <si>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</si>
  <si>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</si>
  <si>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</si>
  <si>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</si>
  <si>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</si>
  <si>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</si>
  <si>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</si>
  <si>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</si>
  <si>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</si>
  <si>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</si>
  <si>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</si>
  <si>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</si>
  <si>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</si>
  <si>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</si>
  <si>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</si>
  <si>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</si>
  <si>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</si>
  <si>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</si>
  <si>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</si>
  <si>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</si>
  <si>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</si>
  <si>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</si>
  <si>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</si>
  <si>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</si>
  <si>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</si>
  <si>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</si>
  <si>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</si>
  <si>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</si>
  <si>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</si>
  <si>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</si>
  <si>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</si>
  <si>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</si>
  <si>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</si>
  <si>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</si>
  <si>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</si>
  <si>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</si>
  <si>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</si>
  <si>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</si>
  <si>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</si>
  <si>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</si>
  <si>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</si>
  <si>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</si>
  <si>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</si>
  <si>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</si>
  <si>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</si>
  <si>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</si>
  <si>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</si>
  <si>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</si>
  <si>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</si>
  <si>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</si>
  <si>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</si>
  <si>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</si>
  <si>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</si>
  <si>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</si>
  <si>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</si>
  <si>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</si>
  <si>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</si>
  <si>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</si>
  <si>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</si>
  <si>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</si>
  <si>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</si>
  <si>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</si>
  <si>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</si>
  <si>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</si>
  <si>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</si>
  <si>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</si>
  <si>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</si>
  <si>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</si>
  <si>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</si>
  <si>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</si>
  <si>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</si>
  <si>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</si>
  <si>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</si>
  <si>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</si>
  <si>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</si>
  <si>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</si>
  <si>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</si>
  <si>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</si>
  <si>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</si>
  <si>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</si>
  <si>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</si>
  <si>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</si>
  <si>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</si>
  <si>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</si>
  <si>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</si>
  <si>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</si>
  <si>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</si>
  <si>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</si>
  <si>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</si>
  <si>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</si>
  <si>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</si>
  <si>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</si>
  <si>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</si>
  <si>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</si>
  <si>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</si>
  <si>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</si>
  <si>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</si>
  <si>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</si>
  <si>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</si>
  <si>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</si>
  <si>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</si>
  <si>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</si>
  <si>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</si>
  <si>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</si>
  <si>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</si>
  <si>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</si>
  <si>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</si>
  <si>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</si>
  <si>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</si>
  <si>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</si>
  <si>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</si>
  <si>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</si>
  <si>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</si>
  <si>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</si>
  <si>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</si>
  <si>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</si>
  <si>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</si>
  <si>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</si>
  <si>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</si>
  <si>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</si>
  <si>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</si>
  <si>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</si>
  <si>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</si>
  <si>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</si>
  <si>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</si>
  <si>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</si>
  <si>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</si>
  <si>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</si>
  <si>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</si>
  <si>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</si>
  <si>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</si>
  <si>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</si>
  <si>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</si>
  <si>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</si>
  <si>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</si>
  <si>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</si>
  <si>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</si>
  <si>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</si>
  <si>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</si>
  <si>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</si>
  <si>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</si>
  <si>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</si>
  <si>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</si>
  <si>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</si>
  <si>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</si>
  <si>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</si>
  <si>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</si>
  <si>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</si>
  <si>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</si>
  <si>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</si>
  <si>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</si>
  <si>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</si>
  <si>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</si>
  <si>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</si>
  <si>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</si>
  <si>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</si>
  <si>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</si>
  <si>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</si>
  <si>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</si>
  <si>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</si>
  <si>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</si>
  <si>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</si>
  <si>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</si>
  <si>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</si>
  <si>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</si>
  <si>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</si>
  <si>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</si>
  <si>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</si>
  <si>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</si>
  <si>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</si>
  <si>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</si>
  <si>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</si>
  <si>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</si>
  <si>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</si>
  <si>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</si>
  <si>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</si>
  <si>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</si>
  <si>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</si>
  <si>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</si>
  <si>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</si>
  <si>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</si>
  <si>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</si>
  <si>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</si>
  <si>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</si>
  <si>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</si>
  <si>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</si>
  <si>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</si>
  <si>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</si>
  <si>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</si>
  <si>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</si>
  <si>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</si>
  <si>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</si>
  <si>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</si>
  <si>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</si>
  <si>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</si>
  <si>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</si>
  <si>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</si>
  <si>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</si>
  <si>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</si>
  <si>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</si>
  <si>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</si>
  <si>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</si>
  <si>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</si>
  <si>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</si>
  <si>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</si>
  <si>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</si>
  <si>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</si>
  <si>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</si>
  <si>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</si>
  <si>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</si>
  <si>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</si>
  <si>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</si>
  <si>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</si>
  <si>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</si>
  <si>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</si>
  <si>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</si>
  <si>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</si>
  <si>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</si>
  <si>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</si>
  <si>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</si>
  <si>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</si>
  <si>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</si>
  <si>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</si>
  <si>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</si>
  <si>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</si>
  <si>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</si>
  <si>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</si>
  <si>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</si>
  <si>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</si>
  <si>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</si>
  <si>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</si>
  <si>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</si>
  <si>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</si>
  <si>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</si>
  <si>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</si>
  <si>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</si>
  <si>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</si>
  <si>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</si>
  <si>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</si>
  <si>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</si>
  <si>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</si>
  <si>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</si>
  <si>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</si>
  <si>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</si>
  <si>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</si>
  <si>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</si>
  <si>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</si>
  <si>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</si>
  <si>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</si>
  <si>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</si>
  <si>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</si>
  <si>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</si>
  <si>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</si>
  <si>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</si>
  <si>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</si>
  <si>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</si>
  <si>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</si>
  <si>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</si>
  <si>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</si>
  <si>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</si>
  <si>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</si>
  <si>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</si>
  <si>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</si>
  <si>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</si>
  <si>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</si>
  <si>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</si>
  <si>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</si>
  <si>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</si>
  <si>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</si>
  <si>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</si>
  <si>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</si>
  <si>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</si>
  <si>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</si>
  <si>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</si>
  <si>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</si>
  <si>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</si>
  <si>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</si>
  <si>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</si>
  <si>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</si>
  <si>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</si>
  <si>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</si>
  <si>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</si>
  <si>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</si>
  <si>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</si>
  <si>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</si>
  <si>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</si>
  <si>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</si>
  <si>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</si>
  <si>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</si>
  <si>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</si>
  <si>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</si>
  <si>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</si>
  <si>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</si>
  <si>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</si>
  <si>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</si>
  <si>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</si>
  <si>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</si>
  <si>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</si>
  <si>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</si>
  <si>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</si>
  <si>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</si>
  <si>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</si>
  <si>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</si>
  <si>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</si>
  <si>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</si>
  <si>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</si>
  <si>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</si>
  <si>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</si>
  <si>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</si>
  <si>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</si>
  <si>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</si>
  <si>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</si>
  <si>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</si>
  <si>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</si>
  <si>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</si>
  <si>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</si>
  <si>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</si>
  <si>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</si>
  <si>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</si>
  <si>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</si>
  <si>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</si>
  <si>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</si>
  <si>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</si>
  <si>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</si>
  <si>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</si>
  <si>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</si>
  <si>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</si>
  <si>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</si>
  <si>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</si>
  <si>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</si>
  <si>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</si>
  <si>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</si>
  <si>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</si>
  <si>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</si>
  <si>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</si>
  <si>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</si>
  <si>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</si>
  <si>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</si>
  <si>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</si>
  <si>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</si>
  <si>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</si>
  <si>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</si>
  <si>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</si>
  <si>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</si>
  <si>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</si>
  <si>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</si>
  <si>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</si>
  <si>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</si>
  <si>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</si>
  <si>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</si>
  <si>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</si>
  <si>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</si>
  <si>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</si>
  <si>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</si>
  <si>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</si>
  <si>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</si>
  <si>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</si>
  <si>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</si>
  <si>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</si>
  <si>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</si>
  <si>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</si>
  <si>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</si>
  <si>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</si>
  <si>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</si>
  <si>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</si>
  <si>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</si>
  <si>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</si>
  <si>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</si>
  <si>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</si>
  <si>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</si>
  <si>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</si>
  <si>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</si>
  <si>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</si>
  <si>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</si>
  <si>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</si>
  <si>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</si>
  <si>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</si>
  <si>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</si>
  <si>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</si>
  <si>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</si>
  <si>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</si>
  <si>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</si>
  <si>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</si>
  <si>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</si>
  <si>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</si>
  <si>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</si>
  <si>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</si>
  <si>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</si>
  <si>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</si>
  <si>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</si>
  <si>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</si>
  <si>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</si>
  <si>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</si>
  <si>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</si>
  <si>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</si>
  <si>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</si>
  <si>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</si>
  <si>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</si>
  <si>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</si>
  <si>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</si>
  <si>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</si>
  <si>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</si>
  <si>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</si>
  <si>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</si>
  <si>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</si>
  <si>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</si>
  <si>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</si>
  <si>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</si>
  <si>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</si>
  <si>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</si>
  <si>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</si>
  <si>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</si>
  <si>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</si>
  <si>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</si>
  <si>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</si>
  <si>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</si>
  <si>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</si>
  <si>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</si>
  <si>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</si>
  <si>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</si>
  <si>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</si>
  <si>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</si>
  <si>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</si>
  <si>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</si>
  <si>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</si>
  <si>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</si>
  <si>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</si>
  <si>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</si>
  <si>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</si>
  <si>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</si>
  <si>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</si>
  <si>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</si>
  <si>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</si>
  <si>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</si>
  <si>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</si>
  <si>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</si>
  <si>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</si>
  <si>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</si>
  <si>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</si>
  <si>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</si>
  <si>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</si>
  <si>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</si>
  <si>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</si>
  <si>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</si>
  <si>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</si>
  <si>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</si>
  <si>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</si>
  <si>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</si>
  <si>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</si>
  <si>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</si>
  <si>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</si>
  <si>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</si>
  <si>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</si>
  <si>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</si>
  <si>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</si>
  <si>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</si>
  <si>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</si>
  <si>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</si>
  <si>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</si>
  <si>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</si>
  <si>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</si>
  <si>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</si>
  <si>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</si>
  <si>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</si>
  <si>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</si>
  <si>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</si>
  <si>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</si>
  <si>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</si>
  <si>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</si>
  <si>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</si>
  <si>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</si>
  <si>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</si>
  <si>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</si>
  <si>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</si>
  <si>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</si>
  <si>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</si>
  <si>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</si>
  <si>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</si>
  <si>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</si>
  <si>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</si>
  <si>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</si>
  <si>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</si>
  <si>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</si>
  <si>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</si>
  <si>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</si>
  <si>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</si>
  <si>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</si>
  <si>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</si>
  <si>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</si>
  <si>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</si>
  <si>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</si>
  <si>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</si>
  <si>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</si>
  <si>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</si>
  <si>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</si>
  <si>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</si>
  <si>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</si>
  <si>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</si>
  <si>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</si>
  <si>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</si>
  <si>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</si>
  <si>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</si>
  <si>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</si>
  <si>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</si>
  <si>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</si>
  <si>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</si>
  <si>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</si>
  <si>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</si>
  <si>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</si>
  <si>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</si>
  <si>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</si>
  <si>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</si>
  <si>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</si>
  <si>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</si>
  <si>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</si>
  <si>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</si>
  <si>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</si>
  <si>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</si>
  <si>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</si>
  <si>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</si>
  <si>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</si>
  <si>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</si>
  <si>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</si>
  <si>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</si>
  <si>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</si>
  <si>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</si>
  <si>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</si>
  <si>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</si>
  <si>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</si>
  <si>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</si>
  <si>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</si>
  <si>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</si>
  <si>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</si>
  <si>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</si>
  <si>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</si>
  <si>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</si>
  <si>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</si>
  <si>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</si>
  <si>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</si>
  <si>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</si>
  <si>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</si>
  <si>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</si>
  <si>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</si>
  <si>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</si>
  <si>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</si>
  <si>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</si>
  <si>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</si>
  <si>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</si>
  <si>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</si>
  <si>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</si>
  <si>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</si>
  <si>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</si>
  <si>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</si>
  <si>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</si>
  <si>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</si>
  <si>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</si>
  <si>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</si>
  <si>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</si>
  <si>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</si>
  <si>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</si>
  <si>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</si>
  <si>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</si>
  <si>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</si>
  <si>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</si>
  <si>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</si>
  <si>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</si>
  <si>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</si>
  <si>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</si>
  <si>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</si>
  <si>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</si>
  <si>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</si>
  <si>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</si>
  <si>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</si>
  <si>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</si>
  <si>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</si>
  <si>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</si>
  <si>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</si>
  <si>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</si>
  <si>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</si>
  <si>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</si>
  <si>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</si>
  <si>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</si>
  <si>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</si>
  <si>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</si>
  <si>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</si>
  <si>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</si>
  <si>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</si>
  <si>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</si>
  <si>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</si>
  <si>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</si>
  <si>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</si>
  <si>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</si>
  <si>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</si>
  <si>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</si>
  <si>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</si>
  <si>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</si>
  <si>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</si>
  <si>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</si>
  <si>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</si>
  <si>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</si>
  <si>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</si>
  <si>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</si>
  <si>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</si>
  <si>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</si>
  <si>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</si>
  <si>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</si>
  <si>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</si>
  <si>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</si>
  <si>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</si>
  <si>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</si>
  <si>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</si>
  <si>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</si>
  <si>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</si>
  <si>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</si>
  <si>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</si>
  <si>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</si>
  <si>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</si>
  <si>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</si>
  <si>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</si>
  <si>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</si>
  <si>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</si>
  <si>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</si>
  <si>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</si>
  <si>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</si>
  <si>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</si>
  <si>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</si>
  <si>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</si>
  <si>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</si>
  <si>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</si>
  <si>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</si>
  <si>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</si>
  <si>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</si>
  <si>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</si>
  <si>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</si>
  <si>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</si>
  <si>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</si>
  <si>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</si>
  <si>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</si>
  <si>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</si>
  <si>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</si>
  <si>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</si>
  <si>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</si>
  <si>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</si>
  <si>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</si>
  <si>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</si>
  <si>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</si>
  <si>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</si>
  <si>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</si>
  <si>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</si>
  <si>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</si>
  <si>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</si>
  <si>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</si>
  <si>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</si>
  <si>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</si>
  <si>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</si>
  <si>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</si>
  <si>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</si>
  <si>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</si>
  <si>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</si>
  <si>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</si>
  <si>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</si>
  <si>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</si>
  <si>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</si>
  <si>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</si>
  <si>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</si>
  <si>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</si>
  <si>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</si>
  <si>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</si>
  <si>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</si>
  <si>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</si>
  <si>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</si>
  <si>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</si>
  <si>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</si>
  <si>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</si>
  <si>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</si>
  <si>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</si>
  <si>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</si>
  <si>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</si>
  <si>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</si>
  <si>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</si>
  <si>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</si>
  <si>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</si>
  <si>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</si>
  <si>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</si>
  <si>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</si>
  <si>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</si>
  <si>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</si>
  <si>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</si>
  <si>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</si>
  <si>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</si>
  <si>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</si>
  <si>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</si>
  <si>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</si>
  <si>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</si>
  <si>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</si>
  <si>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</si>
  <si>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</si>
  <si>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</si>
  <si>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</si>
  <si>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</si>
  <si>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</si>
  <si>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</si>
  <si>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</si>
  <si>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</si>
  <si>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</si>
  <si>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</si>
  <si>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</si>
  <si>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</si>
  <si>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</si>
  <si>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</si>
  <si>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</si>
  <si>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</si>
  <si>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</si>
  <si>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</si>
  <si>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</si>
  <si>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</si>
  <si>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</si>
  <si>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</si>
  <si>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</si>
  <si>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</si>
  <si>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</si>
  <si>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</si>
  <si>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</si>
  <si>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</si>
  <si>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</si>
  <si>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</si>
  <si>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</si>
  <si>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</si>
  <si>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</si>
  <si>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</si>
  <si>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</si>
  <si>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</si>
  <si>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</si>
  <si>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</si>
  <si>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</si>
  <si>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</si>
  <si>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</si>
  <si>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</si>
  <si>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</si>
  <si>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</si>
  <si>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</si>
  <si>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</si>
  <si>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</si>
  <si>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</si>
  <si>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</si>
  <si>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</si>
  <si>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</si>
  <si>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</si>
  <si>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</si>
  <si>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</si>
  <si>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</si>
  <si>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</si>
  <si>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</si>
  <si>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</si>
  <si>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</si>
  <si>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</si>
  <si>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</si>
  <si>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</si>
  <si>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</si>
  <si>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</si>
  <si>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</si>
  <si>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</si>
  <si>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</si>
  <si>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</si>
  <si>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</si>
  <si>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</si>
  <si>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</si>
  <si>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</si>
  <si>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</si>
  <si>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</si>
  <si>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</si>
  <si>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</si>
  <si>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</si>
  <si>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</si>
  <si>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</si>
  <si>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</si>
  <si>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</si>
  <si>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</si>
  <si>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</si>
  <si>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</si>
  <si>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</si>
  <si>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</si>
  <si>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</si>
  <si>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</si>
  <si>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</si>
  <si>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</si>
  <si>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</si>
  <si>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</si>
  <si>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</si>
  <si>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</si>
  <si>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</si>
  <si>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</si>
  <si>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</si>
  <si>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</si>
  <si>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</si>
  <si>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</si>
  <si>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</si>
  <si>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</si>
  <si>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</si>
  <si>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</si>
  <si>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</si>
  <si>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</si>
  <si>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</si>
  <si>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</si>
  <si>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</si>
  <si>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</si>
  <si>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</si>
  <si>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</si>
  <si>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</si>
  <si>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</si>
  <si>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</si>
  <si>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</si>
  <si>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</si>
  <si>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</si>
  <si>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</si>
  <si>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</si>
  <si>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</si>
  <si>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</si>
  <si>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</si>
  <si>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</si>
  <si>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</si>
  <si>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</si>
  <si>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</si>
  <si>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</si>
  <si>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</si>
  <si>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</si>
  <si>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</si>
  <si>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</si>
  <si>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</si>
  <si>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</si>
  <si>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</si>
  <si>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</si>
  <si>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</si>
  <si>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</si>
  <si>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</si>
  <si>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</si>
  <si>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</si>
  <si>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</si>
  <si>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</si>
  <si>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</si>
  <si>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</si>
  <si>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</si>
  <si>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</si>
  <si>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</si>
  <si>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</si>
  <si>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</si>
  <si>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</si>
  <si>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</si>
  <si>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</si>
  <si>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</si>
  <si>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</si>
  <si>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</si>
  <si>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</si>
  <si>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</si>
  <si>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</si>
  <si>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</si>
  <si>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</si>
  <si>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</si>
  <si>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</si>
  <si>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</si>
  <si>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</si>
  <si>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</si>
  <si>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</si>
  <si>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</si>
  <si>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</si>
  <si>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</si>
  <si>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</si>
  <si>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</si>
  <si>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</si>
  <si>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</si>
  <si>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</si>
  <si>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</si>
  <si>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</si>
  <si>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</si>
  <si>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</si>
  <si>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</si>
  <si>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</si>
  <si>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</si>
  <si>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</si>
  <si>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</si>
  <si>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</si>
  <si>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</si>
  <si>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</si>
  <si>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</si>
  <si>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</si>
  <si>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</si>
  <si>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</si>
  <si>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</si>
  <si>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</si>
  <si>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</si>
  <si>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</si>
  <si>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</si>
  <si>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</si>
  <si>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</si>
  <si>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</si>
  <si>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</si>
  <si>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</si>
  <si>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</si>
  <si>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</si>
  <si>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</si>
  <si>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</si>
  <si>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</si>
  <si>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</si>
  <si>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</si>
  <si>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</si>
  <si>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</si>
  <si>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</si>
  <si>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</si>
  <si>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</si>
  <si>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</si>
  <si>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</si>
  <si>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</si>
  <si>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</si>
  <si>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</si>
  <si>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</si>
  <si>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</si>
  <si>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</si>
  <si>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</si>
  <si>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</si>
  <si>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</si>
  <si>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</si>
  <si>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</si>
  <si>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</si>
  <si>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</si>
  <si>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</si>
  <si>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</si>
  <si>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</si>
  <si>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</si>
  <si>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</si>
  <si>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</si>
  <si>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</si>
  <si>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</si>
  <si>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</si>
  <si>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</si>
  <si>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</si>
  <si>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</si>
  <si>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</si>
  <si>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</si>
  <si>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</si>
  <si>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</si>
  <si>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</si>
  <si>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</si>
  <si>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</si>
  <si>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</si>
  <si>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</si>
  <si>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</si>
  <si>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</si>
  <si>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</si>
  <si>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</si>
  <si>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</si>
  <si>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</si>
  <si>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</si>
  <si>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</si>
  <si>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</si>
  <si>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</si>
  <si>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</si>
  <si>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</si>
  <si>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</si>
  <si>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</si>
  <si>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</si>
  <si>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</si>
  <si>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</si>
  <si>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</si>
  <si>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</si>
  <si>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</si>
  <si>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</si>
  <si>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</si>
  <si>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</si>
  <si>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</si>
  <si>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</si>
  <si>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</si>
  <si>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</si>
  <si>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</si>
  <si>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</si>
  <si>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</si>
  <si>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</si>
  <si>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</si>
  <si>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</si>
  <si>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</si>
  <si>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</si>
  <si>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</si>
  <si>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</si>
  <si>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</si>
  <si>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</si>
  <si>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</si>
  <si>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</si>
  <si>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</si>
  <si>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</si>
  <si>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</si>
  <si>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</si>
  <si>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</si>
  <si>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</si>
  <si>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</si>
  <si>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</si>
  <si>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</si>
  <si>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</si>
  <si>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</si>
  <si>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</si>
  <si>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</si>
  <si>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</si>
  <si>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</si>
  <si>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</si>
  <si>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</si>
  <si>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</si>
  <si>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</si>
  <si>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</si>
  <si>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</si>
  <si>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</si>
  <si>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</si>
  <si>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</si>
  <si>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</si>
  <si>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</si>
  <si>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</si>
  <si>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</si>
  <si>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</si>
  <si>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</si>
  <si>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</si>
  <si>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</si>
  <si>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</si>
  <si>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</si>
  <si>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</si>
  <si>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</si>
  <si>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</si>
  <si>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</si>
  <si>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</si>
  <si>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</si>
  <si>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</si>
  <si>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</si>
  <si>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</si>
  <si>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</si>
  <si>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</si>
  <si>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</si>
  <si>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</si>
  <si>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</si>
  <si>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</si>
  <si>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</si>
  <si>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</si>
  <si>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</si>
  <si>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</si>
  <si>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</si>
  <si>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</si>
  <si>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</si>
  <si>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</si>
  <si>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</si>
  <si>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</si>
  <si>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</si>
  <si>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</si>
  <si>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</si>
  <si>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</si>
  <si>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</si>
  <si>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</si>
  <si>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</si>
  <si>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</si>
  <si>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</si>
  <si>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</si>
  <si>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</si>
  <si>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</si>
  <si>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</si>
  <si>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</si>
  <si>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</si>
  <si>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</si>
  <si>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</si>
  <si>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</si>
  <si>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</si>
  <si>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</si>
  <si>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</si>
  <si>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</si>
  <si>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</si>
  <si>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</si>
  <si>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</si>
  <si>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</si>
  <si>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</si>
  <si>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</si>
  <si>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</si>
  <si>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</si>
  <si>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</si>
  <si>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</si>
  <si>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</si>
  <si>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</si>
  <si>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</si>
  <si>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</si>
  <si>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</si>
  <si>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</si>
  <si>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</si>
  <si>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</si>
  <si>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</si>
  <si>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</si>
  <si>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</si>
  <si>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</si>
  <si>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</si>
  <si>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</si>
  <si>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</si>
  <si>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</si>
  <si>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</si>
  <si>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</si>
  <si>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</si>
  <si>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</si>
  <si>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</si>
  <si>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</si>
  <si>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</si>
  <si>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</si>
  <si>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</si>
  <si>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</si>
  <si>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</si>
  <si>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</si>
  <si>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</si>
  <si>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</si>
  <si>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</si>
  <si>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</si>
  <si>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</si>
  <si>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</si>
  <si>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</si>
  <si>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</si>
  <si>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</si>
  <si>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</si>
  <si>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</si>
  <si>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</si>
  <si>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</si>
  <si>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</si>
  <si>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</si>
  <si>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</si>
  <si>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</si>
  <si>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</si>
  <si>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</si>
  <si>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</si>
  <si>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</si>
  <si>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</si>
  <si>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</si>
  <si>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</si>
  <si>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</si>
  <si>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</si>
  <si>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</si>
  <si>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</si>
  <si>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</si>
  <si>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</si>
  <si>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</si>
  <si>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</si>
  <si>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</si>
  <si>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</si>
  <si>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</si>
  <si>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</si>
  <si>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</si>
  <si>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</si>
  <si>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</si>
  <si>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</si>
  <si>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</si>
  <si>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</si>
  <si>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</si>
  <si>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</si>
  <si>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</si>
  <si>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</si>
  <si>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</si>
  <si>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</si>
  <si>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</si>
  <si>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</si>
  <si>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</si>
  <si>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</si>
  <si>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</si>
  <si>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</si>
  <si>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</si>
  <si>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</si>
  <si>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</si>
  <si>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</si>
  <si>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</si>
  <si>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</si>
  <si>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</si>
  <si>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</si>
  <si>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</si>
  <si>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</si>
  <si>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</si>
  <si>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</si>
  <si>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</si>
  <si>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</si>
  <si>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</si>
  <si>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</si>
  <si>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</si>
  <si>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</si>
  <si>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</si>
  <si>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</si>
  <si>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</si>
  <si>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</si>
  <si>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</si>
  <si>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</si>
  <si>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</si>
  <si>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</si>
  <si>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</si>
  <si>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</si>
  <si>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</si>
  <si>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</si>
  <si>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</si>
  <si>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</si>
  <si>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</si>
  <si>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</si>
  <si>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</si>
  <si>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</si>
  <si>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</si>
  <si>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</si>
  <si>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</si>
  <si>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</si>
  <si>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</si>
  <si>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</si>
  <si>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</si>
  <si>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</si>
  <si>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</si>
  <si>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</si>
  <si>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</si>
  <si>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</si>
  <si>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</si>
  <si>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</si>
  <si>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</si>
  <si>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</si>
  <si>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</si>
  <si>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</si>
  <si>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</si>
  <si>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</si>
  <si>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</si>
  <si>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</si>
  <si>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</si>
  <si>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</si>
  <si>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</si>
  <si>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</si>
  <si>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</si>
  <si>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</si>
  <si>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</si>
  <si>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</si>
  <si>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</si>
  <si>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</si>
  <si>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</si>
  <si>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</si>
  <si>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</si>
  <si>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</si>
  <si>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</si>
  <si>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</si>
  <si>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</si>
  <si>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</si>
  <si>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</si>
  <si>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</si>
  <si>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</si>
  <si>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</si>
  <si>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</si>
  <si>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</si>
  <si>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</si>
  <si>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</si>
  <si>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</si>
  <si>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</si>
  <si>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</si>
  <si>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</si>
  <si>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</si>
  <si>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</si>
  <si>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</si>
  <si>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</si>
  <si>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</si>
  <si>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</si>
  <si>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</si>
  <si>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</si>
  <si>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</si>
  <si>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</si>
  <si>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</si>
  <si>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</si>
  <si>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</si>
  <si>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</si>
  <si>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</si>
  <si>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</si>
  <si>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</si>
  <si>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</si>
  <si>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</si>
  <si>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</si>
  <si>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</si>
  <si>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</si>
  <si>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</si>
  <si>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</si>
  <si>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</si>
  <si>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</si>
  <si>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</si>
  <si>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</si>
  <si>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</si>
  <si>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</si>
  <si>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</si>
  <si>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</si>
  <si>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</si>
  <si>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</si>
  <si>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</si>
  <si>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</si>
  <si>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</si>
  <si>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</si>
  <si>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</si>
  <si>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</si>
  <si>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</si>
  <si>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</si>
  <si>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</si>
  <si>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</si>
  <si>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</si>
  <si>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</si>
  <si>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</si>
  <si>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</si>
  <si>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</si>
  <si>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</si>
  <si>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</si>
  <si>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</si>
  <si>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</si>
  <si>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</si>
  <si>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</si>
  <si>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</si>
  <si>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</si>
  <si>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</si>
  <si>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</si>
  <si>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</si>
  <si>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</si>
  <si>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</si>
  <si>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</si>
  <si>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</si>
  <si>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</si>
  <si>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</si>
  <si>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</si>
  <si>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</si>
  <si>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</si>
  <si>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</si>
  <si>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</si>
  <si>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</si>
  <si>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</si>
  <si>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</si>
  <si>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</si>
  <si>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</si>
  <si>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</si>
  <si>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</si>
  <si>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</si>
  <si>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</si>
  <si>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</si>
  <si>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</si>
  <si>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</si>
  <si>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</si>
  <si>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</si>
  <si>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</si>
  <si>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</si>
  <si>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</si>
  <si>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</si>
  <si>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</si>
  <si>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</si>
  <si>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</si>
  <si>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</si>
  <si>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</si>
  <si>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</si>
  <si>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</si>
  <si>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</si>
  <si>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</si>
  <si>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</si>
  <si>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</si>
  <si>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</si>
  <si>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</si>
  <si>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</si>
  <si>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</si>
  <si>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</si>
  <si>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</si>
  <si>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</si>
  <si>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</si>
  <si>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</si>
  <si>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</si>
  <si>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</si>
  <si>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</si>
  <si>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</si>
  <si>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</si>
  <si>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</si>
  <si>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</si>
  <si>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</si>
  <si>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</si>
  <si>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</si>
  <si>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</si>
  <si>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</si>
  <si>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</si>
  <si>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</si>
  <si>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</si>
  <si>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</si>
  <si>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</si>
  <si>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</si>
  <si>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</si>
  <si>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</si>
  <si>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</si>
  <si>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</si>
  <si>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</si>
  <si>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</si>
  <si>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</si>
  <si>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</si>
  <si>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</si>
  <si>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</si>
  <si>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</si>
  <si>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</si>
  <si>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</si>
  <si>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</si>
  <si>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</si>
  <si>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</si>
  <si>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</si>
  <si>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</si>
  <si>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</si>
  <si>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</si>
  <si>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</si>
  <si>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</si>
  <si>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</si>
  <si>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</si>
  <si>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</si>
  <si>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</si>
  <si>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</si>
  <si>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</si>
  <si>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</si>
  <si>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</si>
  <si>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</si>
  <si>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</si>
  <si>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</si>
  <si>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</si>
  <si>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</si>
  <si>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</si>
  <si>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</si>
  <si>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</si>
  <si>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</si>
  <si>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</si>
  <si>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</si>
  <si>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</si>
  <si>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</si>
  <si>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</si>
  <si>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</si>
  <si>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</si>
  <si>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</si>
  <si>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</si>
  <si>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</si>
  <si>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</si>
  <si>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</si>
  <si>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</si>
  <si>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</si>
  <si>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</si>
  <si>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</si>
  <si>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</si>
  <si>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</si>
  <si>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</si>
  <si>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</si>
  <si>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</si>
  <si>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</si>
  <si>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</si>
  <si>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</si>
  <si>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</si>
  <si>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</si>
  <si>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</si>
  <si>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</si>
  <si>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</si>
  <si>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</si>
  <si>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</si>
  <si>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</si>
  <si>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</si>
  <si>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</si>
  <si>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</si>
  <si>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</si>
  <si>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</si>
  <si>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</si>
  <si>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</si>
  <si>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</si>
  <si>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</si>
  <si>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</si>
  <si>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</si>
  <si>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</si>
  <si>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</si>
  <si>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</si>
  <si>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</si>
  <si>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</si>
  <si>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</si>
  <si>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</si>
  <si>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</si>
  <si>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</si>
  <si>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</si>
  <si>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</si>
  <si>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</si>
  <si>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</si>
  <si>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</si>
  <si>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</si>
  <si>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</si>
  <si>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</si>
  <si>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</si>
  <si>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</si>
  <si>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</si>
  <si>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</si>
  <si>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</si>
  <si>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</si>
  <si>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</si>
  <si>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</si>
  <si>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</si>
  <si>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</si>
  <si>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</si>
  <si>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</si>
  <si>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</si>
  <si>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</si>
  <si>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</si>
  <si>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</si>
  <si>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</si>
  <si>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</si>
  <si>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</si>
  <si>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</si>
  <si>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</si>
  <si>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</si>
  <si>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</si>
  <si>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</si>
  <si>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</si>
  <si>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</si>
  <si>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</si>
  <si>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</si>
  <si>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</si>
  <si>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</si>
  <si>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</si>
  <si>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</si>
  <si>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</si>
  <si>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</si>
  <si>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</si>
  <si>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</si>
  <si>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</si>
  <si>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</si>
  <si>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</si>
  <si>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</si>
  <si>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</si>
  <si>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</si>
  <si>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</si>
  <si>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</si>
  <si>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</si>
  <si>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</si>
  <si>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</si>
  <si>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</si>
  <si>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</si>
  <si>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</si>
  <si>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</si>
  <si>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</si>
  <si>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</si>
  <si>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</si>
  <si>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</si>
  <si>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</si>
  <si>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</si>
  <si>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</si>
  <si>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</si>
  <si>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</si>
  <si>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</si>
  <si>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</si>
  <si>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</si>
  <si>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</si>
  <si>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</si>
  <si>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</si>
  <si>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</si>
  <si>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</si>
  <si>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</si>
  <si>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</si>
  <si>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</si>
  <si>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</si>
  <si>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</si>
  <si>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</si>
  <si>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</si>
  <si>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</si>
  <si>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</si>
  <si>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</si>
  <si>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</si>
  <si>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</si>
  <si>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</si>
  <si>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</si>
  <si>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</si>
  <si>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</si>
  <si>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</si>
  <si>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</si>
  <si>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</si>
  <si>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</si>
  <si>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</si>
  <si>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</si>
  <si>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</si>
  <si>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</si>
  <si>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</si>
  <si>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</si>
  <si>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</si>
  <si>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</si>
  <si>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</si>
  <si>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</si>
  <si>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</si>
  <si>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</si>
  <si>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</si>
  <si>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</si>
  <si>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</si>
  <si>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</si>
  <si>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</si>
  <si>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</si>
  <si>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</si>
  <si>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</si>
  <si>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</si>
  <si>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</si>
  <si>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</si>
  <si>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</si>
  <si>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</si>
  <si>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</si>
  <si>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</si>
  <si>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</si>
  <si>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</si>
  <si>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</si>
  <si>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</si>
  <si>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</si>
  <si>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</si>
  <si>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</si>
  <si>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</si>
  <si>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</si>
  <si>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</si>
  <si>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</si>
  <si>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</si>
  <si>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</si>
  <si>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</si>
  <si>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</si>
  <si>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</si>
  <si>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</si>
  <si>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</si>
  <si>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</si>
  <si>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</si>
  <si>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</si>
  <si>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</si>
  <si>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</si>
  <si>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</si>
  <si>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</si>
  <si>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</si>
  <si>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</si>
  <si>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</si>
  <si>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</si>
  <si>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</si>
  <si>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</si>
  <si>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</si>
  <si>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</si>
  <si>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</si>
  <si>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</si>
  <si>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</si>
  <si>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</si>
  <si>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</si>
  <si>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</si>
  <si>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</si>
  <si>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</si>
  <si>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</si>
  <si>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</si>
  <si>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</si>
  <si>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</si>
  <si>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</si>
  <si>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</si>
  <si>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</si>
  <si>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</si>
  <si>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</si>
  <si>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</si>
  <si>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</si>
  <si>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</si>
  <si>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</si>
  <si>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</si>
  <si>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</si>
  <si>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</si>
  <si>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</si>
  <si>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</si>
  <si>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</si>
  <si>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</si>
  <si>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</si>
  <si>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</si>
  <si>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</si>
  <si>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</si>
  <si>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</si>
  <si>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</si>
  <si>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</si>
  <si>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</si>
  <si>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</si>
  <si>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</si>
  <si>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</si>
  <si>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</si>
  <si>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</si>
  <si>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</si>
  <si>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</si>
  <si>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</si>
  <si>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</si>
  <si>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</si>
  <si>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</si>
  <si>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</si>
  <si>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</si>
  <si>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</si>
  <si>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</si>
  <si>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</si>
  <si>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</si>
  <si>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</si>
  <si>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</si>
  <si>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</si>
  <si>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</si>
  <si>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</si>
  <si>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</si>
  <si>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</si>
  <si>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</si>
  <si>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</si>
  <si>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</si>
  <si>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</si>
  <si>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</si>
  <si>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</si>
  <si>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</si>
  <si>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</si>
  <si>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</si>
  <si>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</si>
  <si>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</si>
  <si>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</si>
  <si>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</si>
  <si>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</si>
  <si>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</si>
  <si>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</si>
  <si>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</si>
  <si>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</si>
  <si>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</si>
  <si>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</si>
  <si>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</si>
  <si>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</si>
  <si>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</si>
  <si>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</si>
  <si>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</si>
  <si>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</si>
  <si>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</si>
  <si>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</si>
  <si>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</si>
  <si>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</si>
  <si>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</si>
  <si>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</si>
  <si>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</si>
  <si>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</si>
  <si>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</si>
  <si>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</si>
  <si>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</si>
  <si>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</si>
  <si>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</si>
  <si>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</si>
  <si>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</si>
  <si>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</si>
  <si>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</si>
  <si>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</si>
  <si>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</si>
  <si>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</si>
  <si>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</si>
  <si>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</si>
  <si>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</si>
  <si>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</si>
  <si>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</si>
  <si>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</si>
  <si>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</si>
  <si>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</si>
  <si>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</si>
  <si>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</si>
  <si>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</si>
  <si>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</si>
  <si>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</si>
  <si>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</si>
  <si>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</si>
  <si>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</si>
  <si>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</si>
  <si>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</si>
  <si>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</si>
  <si>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</si>
  <si>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</si>
  <si>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</si>
  <si>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</si>
  <si>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</si>
  <si>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</si>
  <si>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</si>
  <si>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</si>
  <si>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</si>
  <si>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</si>
  <si>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</si>
  <si>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</si>
  <si>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</si>
  <si>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</si>
  <si>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</si>
  <si>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</si>
  <si>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</si>
  <si>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</si>
  <si>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</si>
  <si>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</si>
  <si>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</si>
  <si>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</si>
  <si>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</si>
  <si>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</si>
  <si>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</si>
  <si>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</si>
  <si>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</si>
  <si>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</si>
  <si>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</si>
  <si>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</si>
  <si>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</si>
  <si>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</si>
  <si>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</si>
  <si>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</si>
  <si>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</si>
  <si>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</si>
  <si>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</si>
  <si>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</si>
  <si>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</si>
  <si>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</si>
  <si>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</si>
  <si>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</si>
  <si>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</si>
  <si>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</si>
  <si>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</si>
  <si>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</si>
  <si>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</si>
  <si>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</si>
  <si>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</si>
  <si>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</si>
  <si>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</si>
  <si>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</si>
  <si>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</si>
  <si>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</si>
  <si>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</si>
  <si>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</si>
  <si>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</si>
  <si>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</si>
  <si>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</si>
  <si>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</si>
  <si>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</si>
  <si>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</si>
  <si>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</si>
  <si>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</si>
  <si>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</si>
  <si>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</si>
  <si>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</si>
  <si>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</si>
  <si>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</si>
  <si>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</si>
  <si>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</si>
  <si>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</si>
  <si>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</si>
  <si>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</si>
  <si>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</si>
  <si>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</si>
  <si>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</si>
  <si>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</si>
  <si>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</si>
  <si>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</si>
  <si>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</si>
  <si>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</si>
  <si>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</si>
  <si>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</si>
  <si>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</si>
  <si>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</si>
  <si>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</si>
  <si>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</si>
  <si>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</si>
  <si>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</si>
  <si>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</si>
  <si>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</si>
  <si>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</si>
  <si>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</si>
  <si>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</si>
  <si>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</si>
  <si>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</si>
  <si>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</si>
  <si>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</si>
  <si>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</si>
  <si>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</si>
  <si>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</si>
  <si>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</si>
  <si>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</si>
  <si>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</si>
  <si>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</si>
  <si>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</si>
  <si>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</si>
  <si>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</si>
  <si>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</si>
  <si>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</si>
  <si>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</si>
  <si>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</si>
  <si>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</si>
  <si>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</si>
  <si>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</si>
  <si>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</si>
  <si>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</si>
  <si>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</si>
  <si>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</si>
  <si>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</si>
  <si>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</si>
  <si>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</si>
  <si>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</si>
  <si>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</si>
  <si>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</si>
  <si>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</si>
  <si>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</si>
  <si>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</si>
  <si>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</si>
  <si>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</si>
  <si>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</si>
  <si>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</si>
  <si>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</si>
  <si>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</si>
  <si>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</si>
  <si>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</si>
  <si>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</si>
  <si>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</si>
  <si>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</si>
  <si>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</si>
  <si>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</si>
  <si>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</si>
  <si>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</si>
  <si>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</si>
  <si>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</si>
  <si>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</si>
  <si>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</si>
  <si>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</si>
  <si>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</si>
  <si>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</si>
  <si>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</si>
  <si>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</si>
  <si>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</si>
  <si>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</si>
  <si>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</si>
  <si>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</si>
  <si>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</si>
  <si>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</si>
  <si>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</si>
  <si>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</si>
  <si>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</si>
  <si>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</si>
  <si>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</si>
  <si>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</si>
  <si>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</si>
  <si>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</si>
  <si>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</si>
  <si>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</si>
  <si>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</si>
  <si>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</si>
  <si>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</si>
  <si>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</si>
  <si>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</si>
  <si>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</si>
  <si>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</si>
  <si>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</si>
  <si>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</si>
  <si>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</si>
  <si>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</si>
  <si>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</si>
  <si>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</si>
  <si>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</si>
  <si>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</si>
  <si>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</si>
  <si>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</si>
  <si>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</si>
  <si>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</si>
  <si>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</si>
  <si>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</si>
  <si>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</si>
  <si>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</si>
  <si>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</si>
  <si>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</si>
  <si>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</si>
  <si>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</si>
  <si>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</si>
  <si>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</si>
  <si>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</si>
  <si>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</si>
  <si>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</si>
  <si>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</si>
  <si>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</si>
  <si>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</si>
  <si>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</si>
  <si>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</si>
  <si>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</si>
  <si>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</si>
  <si>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</si>
  <si>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</si>
  <si>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</si>
  <si>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</si>
  <si>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</si>
  <si>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</si>
  <si>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</si>
  <si>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</si>
  <si>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</si>
  <si>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</si>
  <si>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</si>
  <si>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</si>
  <si>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</si>
  <si>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</si>
  <si>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</si>
  <si>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</si>
  <si>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</si>
  <si>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</si>
  <si>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</si>
  <si>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</si>
  <si>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</si>
  <si>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</si>
  <si>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</si>
  <si>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</si>
  <si>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</si>
  <si>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</si>
  <si>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</si>
  <si>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</si>
  <si>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</si>
  <si>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</si>
  <si>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</si>
  <si>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</si>
  <si>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</si>
  <si>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</si>
  <si>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</si>
  <si>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</si>
  <si>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</si>
  <si>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</si>
  <si>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</si>
  <si>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</si>
  <si>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</si>
  <si>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</si>
  <si>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</si>
  <si>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</si>
  <si>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</si>
  <si>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</si>
  <si>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</si>
  <si>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</si>
  <si>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</si>
  <si>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</si>
  <si>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</si>
  <si>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</si>
  <si>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</si>
  <si>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</si>
  <si>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</si>
  <si>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</si>
  <si>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</si>
  <si>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</si>
  <si>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</si>
  <si>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</si>
  <si>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</si>
  <si>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</si>
  <si>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</si>
  <si>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</si>
  <si>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</si>
  <si>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</si>
  <si>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</si>
  <si>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</si>
  <si>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</si>
  <si>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</si>
  <si>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</si>
  <si>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</si>
  <si>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</si>
  <si>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</si>
  <si>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</si>
  <si>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</si>
  <si>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</si>
  <si>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</si>
  <si>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</si>
  <si>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</si>
  <si>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</si>
  <si>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</si>
  <si>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</si>
  <si>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</si>
  <si>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</si>
  <si>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</si>
  <si>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</si>
  <si>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</si>
  <si>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</si>
  <si>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</si>
  <si>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</si>
  <si>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</si>
  <si>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</si>
  <si>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</si>
  <si>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</si>
  <si>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</si>
  <si>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</si>
  <si>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</si>
  <si>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</si>
  <si>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</si>
  <si>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</si>
  <si>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</si>
  <si>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</si>
  <si>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</si>
  <si>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</si>
  <si>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</si>
  <si>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</si>
  <si>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</si>
  <si>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</si>
  <si>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</si>
  <si>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</si>
  <si>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</si>
  <si>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</si>
  <si>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</si>
  <si>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</si>
  <si>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</si>
  <si>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</si>
  <si>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</si>
  <si>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</si>
  <si>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</si>
  <si>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</si>
  <si>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</si>
  <si>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</si>
  <si>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</si>
  <si>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</si>
  <si>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</si>
  <si>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</si>
  <si>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</si>
  <si>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</si>
  <si>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</si>
  <si>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</si>
  <si>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</si>
  <si>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</si>
  <si>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</si>
  <si>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</si>
  <si>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</si>
  <si>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</si>
  <si>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</si>
  <si>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</si>
  <si>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</si>
  <si>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</si>
  <si>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</si>
  <si>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</si>
  <si>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</si>
  <si>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</si>
  <si>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</si>
  <si>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</si>
  <si>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</si>
  <si>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</si>
  <si>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</si>
  <si>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</si>
  <si>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</si>
  <si>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</si>
  <si>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</si>
  <si>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</si>
  <si>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</si>
  <si>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</si>
  <si>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</si>
  <si>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</si>
  <si>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</si>
  <si>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</si>
  <si>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</si>
  <si>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</si>
  <si>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</si>
  <si>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</si>
  <si>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</si>
  <si>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</si>
  <si>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</si>
  <si>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</si>
  <si>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</si>
  <si>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</si>
  <si>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</si>
  <si>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</si>
  <si>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</si>
  <si>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</si>
  <si>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</si>
  <si>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</si>
  <si>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</si>
  <si>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</si>
  <si>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</si>
  <si>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</si>
  <si>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</si>
  <si>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</si>
  <si>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</si>
  <si>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</si>
  <si>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</si>
  <si>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</si>
  <si>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</si>
  <si>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</si>
  <si>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</si>
  <si>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</si>
  <si>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</si>
  <si>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</si>
  <si>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</si>
  <si>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</si>
  <si>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</si>
  <si>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</si>
  <si>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</si>
  <si>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</si>
  <si>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</si>
  <si>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</si>
  <si>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</si>
  <si>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</si>
  <si>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</si>
  <si>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</si>
  <si>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</si>
  <si>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</si>
  <si>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</si>
  <si>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</si>
  <si>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</si>
  <si>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</si>
  <si>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</si>
  <si>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</si>
  <si>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</si>
  <si>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</si>
  <si>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</si>
  <si>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</si>
  <si>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</si>
  <si>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</si>
  <si>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</si>
  <si>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</si>
  <si>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</si>
  <si>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</si>
  <si>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</si>
  <si>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</si>
  <si>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</si>
  <si>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</si>
  <si>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</si>
  <si>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</si>
  <si>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</si>
  <si>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</si>
  <si>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</si>
  <si>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</si>
  <si>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</si>
  <si>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</si>
  <si>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</si>
  <si>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</si>
  <si>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</si>
  <si>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</si>
  <si>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</si>
  <si>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</si>
  <si>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</si>
  <si>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</si>
  <si>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</si>
  <si>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</si>
  <si>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</si>
  <si>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</si>
  <si>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</si>
  <si>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</si>
  <si>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</si>
  <si>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</si>
  <si>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</si>
  <si>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</si>
  <si>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</si>
  <si>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</si>
  <si>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</si>
  <si>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</si>
  <si>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</si>
  <si>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</si>
  <si>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</si>
  <si>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</si>
  <si>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</si>
  <si>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</si>
  <si>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</si>
  <si>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</si>
  <si>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</si>
  <si>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</si>
  <si>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</si>
  <si>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</si>
  <si>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</si>
  <si>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</si>
  <si>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</si>
  <si>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</si>
  <si>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</si>
  <si>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</si>
  <si>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</si>
  <si>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</si>
  <si>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</si>
  <si>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</si>
  <si>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</si>
  <si>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</si>
  <si>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</si>
  <si>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</si>
  <si>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</si>
  <si>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</si>
  <si>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</si>
  <si>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</si>
  <si>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</si>
  <si>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</si>
  <si>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</si>
  <si>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</si>
  <si>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</si>
  <si>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</si>
  <si>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</si>
  <si>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</si>
  <si>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</si>
  <si>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</si>
  <si>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</si>
  <si>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</si>
  <si>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</si>
  <si>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</si>
  <si>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</si>
  <si>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</si>
  <si>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</si>
  <si>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</si>
  <si>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</si>
  <si>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</si>
  <si>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</si>
  <si>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</si>
  <si>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</si>
  <si>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</si>
  <si>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</si>
  <si>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</si>
  <si>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</si>
  <si>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</si>
  <si>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</si>
  <si>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</si>
  <si>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</si>
  <si>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</si>
  <si>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</si>
  <si>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</si>
  <si>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</si>
  <si>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</si>
  <si>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</si>
  <si>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</si>
  <si>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</si>
  <si>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</si>
  <si>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</si>
  <si>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</si>
  <si>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</si>
  <si>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</si>
  <si>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</si>
  <si>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</si>
  <si>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</si>
  <si>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</si>
  <si>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</si>
  <si>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</si>
  <si>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</si>
  <si>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</si>
  <si>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</si>
  <si>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</si>
  <si>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</si>
  <si>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</si>
  <si>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</si>
  <si>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</si>
  <si>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</si>
  <si>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</si>
  <si>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</si>
  <si>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</si>
  <si>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</si>
  <si>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</si>
  <si>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</si>
  <si>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</si>
  <si>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</si>
  <si>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</si>
  <si>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</si>
  <si>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</si>
  <si>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</si>
  <si>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</si>
  <si>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</si>
  <si>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</si>
  <si>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</si>
  <si>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</si>
  <si>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</si>
  <si>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</si>
  <si>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</si>
  <si>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</si>
  <si>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</si>
  <si>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</si>
  <si>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</si>
  <si>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</si>
  <si>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</si>
  <si>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</si>
  <si>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</si>
  <si>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</si>
  <si>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</si>
  <si>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</si>
  <si>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</si>
  <si>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</si>
  <si>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</si>
  <si>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</si>
  <si>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</si>
  <si>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</si>
  <si>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</si>
  <si>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</si>
  <si>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</si>
  <si>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</si>
  <si>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</si>
  <si>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</si>
  <si>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</si>
  <si>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</si>
  <si>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</si>
  <si>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</si>
  <si>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</si>
  <si>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</si>
  <si>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</si>
  <si>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</si>
  <si>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</si>
  <si>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</si>
  <si>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</si>
  <si>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</si>
  <si>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</si>
  <si>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</si>
  <si>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</si>
  <si>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</si>
  <si>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</si>
  <si>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</si>
  <si>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</si>
  <si>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</si>
  <si>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</si>
  <si>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</si>
  <si>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</si>
  <si>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</si>
  <si>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</si>
  <si>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</si>
  <si>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</si>
  <si>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</si>
  <si>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</si>
  <si>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</si>
  <si>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</si>
  <si>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</si>
  <si>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</si>
  <si>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</si>
  <si>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</si>
  <si>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</si>
  <si>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</si>
  <si>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</si>
  <si>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</si>
  <si>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</si>
  <si>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</si>
  <si>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</si>
  <si>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</si>
  <si>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</si>
  <si>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</si>
  <si>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</si>
  <si>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</si>
  <si>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</si>
  <si>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</si>
  <si>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</si>
  <si>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</si>
  <si>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</si>
  <si>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</si>
  <si>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</si>
  <si>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</si>
  <si>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</si>
  <si>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</si>
  <si>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</si>
  <si>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</si>
  <si>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</si>
  <si>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</si>
  <si>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</si>
  <si>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</si>
  <si>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</si>
  <si>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</si>
  <si>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</si>
  <si>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</si>
  <si>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</si>
  <si>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</si>
  <si>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</si>
  <si>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</si>
  <si>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</si>
  <si>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</si>
  <si>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</si>
  <si>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</si>
  <si>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</si>
  <si>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</si>
  <si>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</si>
  <si>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</si>
  <si>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</si>
  <si>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</si>
  <si>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</si>
  <si>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</si>
  <si>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</si>
  <si>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</si>
  <si>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</si>
  <si>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</si>
  <si>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</si>
  <si>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</si>
  <si>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</si>
  <si>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</si>
  <si>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</si>
  <si>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</si>
  <si>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</si>
  <si>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</si>
  <si>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</si>
  <si>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</si>
  <si>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</si>
  <si>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</si>
  <si>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</si>
  <si>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</si>
  <si>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</si>
  <si>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</si>
  <si>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</si>
  <si>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</si>
  <si>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</si>
  <si>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</si>
  <si>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</si>
  <si>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</si>
  <si>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</si>
  <si>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</si>
  <si>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</si>
  <si>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</si>
  <si>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</si>
  <si>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</si>
  <si>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</si>
  <si>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</si>
  <si>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</si>
  <si>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</si>
  <si>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</si>
  <si>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</si>
  <si>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</si>
  <si>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</si>
  <si>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</si>
  <si>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</si>
  <si>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</si>
  <si>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</si>
  <si>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</si>
  <si>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</si>
  <si>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</si>
  <si>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</si>
  <si>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</si>
  <si>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</si>
  <si>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</si>
  <si>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</si>
  <si>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</si>
  <si>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</si>
  <si>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</si>
  <si>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</si>
  <si>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</si>
  <si>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</si>
  <si>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</si>
  <si>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</si>
  <si>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</si>
  <si>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</si>
  <si>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</si>
  <si>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</si>
  <si>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</si>
  <si>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</si>
  <si>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</si>
  <si>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</si>
  <si>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</si>
  <si>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</si>
  <si>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</si>
  <si>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</si>
  <si>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</si>
  <si>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</si>
  <si>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</si>
  <si>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</si>
  <si>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</si>
  <si>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</si>
  <si>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</si>
  <si>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</si>
  <si>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</si>
  <si>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</si>
  <si>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</si>
  <si>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</si>
  <si>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</si>
  <si>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</si>
  <si>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</si>
  <si>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</si>
  <si>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</si>
  <si>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</si>
  <si>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</si>
  <si>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</si>
  <si>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</si>
  <si>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</si>
  <si>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</si>
  <si>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</si>
  <si>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</si>
  <si>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</si>
  <si>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</si>
  <si>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</si>
  <si>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</si>
  <si>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</si>
  <si>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</si>
  <si>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</si>
  <si>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</si>
  <si>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</si>
  <si>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</si>
  <si>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</si>
  <si>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</si>
  <si>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</si>
  <si>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</si>
  <si>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</si>
  <si>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</si>
  <si>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</si>
  <si>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</si>
  <si>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</si>
  <si>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</si>
  <si>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</si>
  <si>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</si>
  <si>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</si>
  <si>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</si>
  <si>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</si>
  <si>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</si>
  <si>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</si>
  <si>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</si>
  <si>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</si>
  <si>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</si>
  <si>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</si>
  <si>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</si>
  <si>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</si>
  <si>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</si>
  <si>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</si>
  <si>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</si>
  <si>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</si>
  <si>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</si>
  <si>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</si>
  <si>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</si>
  <si>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</si>
  <si>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</si>
  <si>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</si>
  <si>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</si>
  <si>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</si>
  <si>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</si>
  <si>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</si>
  <si>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</si>
  <si>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</si>
  <si>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</si>
  <si>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</si>
  <si>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</si>
  <si>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</si>
  <si>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</si>
  <si>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</si>
  <si>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</si>
  <si>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</si>
  <si>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</si>
  <si>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</si>
  <si>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</si>
  <si>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</si>
  <si>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</si>
  <si>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</si>
  <si>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</si>
  <si>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</si>
  <si>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</si>
  <si>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</si>
  <si>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</si>
  <si>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</si>
  <si>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</si>
  <si>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</si>
  <si>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</si>
  <si>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</si>
  <si>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</si>
  <si>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</si>
  <si>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</si>
  <si>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</si>
  <si>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</si>
  <si>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</si>
  <si>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</si>
  <si>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</si>
  <si>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</si>
  <si>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</si>
  <si>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</si>
  <si>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</si>
  <si>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</si>
  <si>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</si>
  <si>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</si>
  <si>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</si>
  <si>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</si>
  <si>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</si>
  <si>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</si>
  <si>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</si>
  <si>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</si>
  <si>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</si>
  <si>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</si>
  <si>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</si>
  <si>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</si>
  <si>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</si>
  <si>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</si>
  <si>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</si>
  <si>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</si>
  <si>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</si>
  <si>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</si>
  <si>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</si>
  <si>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</si>
  <si>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</si>
  <si>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</si>
  <si>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</si>
  <si>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</si>
  <si>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</si>
  <si>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</si>
  <si>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</si>
  <si>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</si>
  <si>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</si>
  <si>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</si>
  <si>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</si>
  <si>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</si>
  <si>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</si>
  <si>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</si>
  <si>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</si>
  <si>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</si>
  <si>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</si>
  <si>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</si>
  <si>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</si>
  <si>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</si>
  <si>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</si>
  <si>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</si>
  <si>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</si>
  <si>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</si>
  <si>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</si>
  <si>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</si>
  <si>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</si>
  <si>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</si>
  <si>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</si>
  <si>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</si>
  <si>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</si>
  <si>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</si>
  <si>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</si>
  <si>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</si>
  <si>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</si>
  <si>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</si>
  <si>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</si>
  <si>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</si>
  <si>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</si>
  <si>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</si>
  <si>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</si>
  <si>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</si>
  <si>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</si>
  <si>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</si>
  <si>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</si>
  <si>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</si>
  <si>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</si>
  <si>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</si>
  <si>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</si>
  <si>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</si>
  <si>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</si>
  <si>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</si>
  <si>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</si>
  <si>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</si>
  <si>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</si>
  <si>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</si>
  <si>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</si>
  <si>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</si>
  <si>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</si>
  <si>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</si>
  <si>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</si>
  <si>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</si>
  <si>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</si>
  <si>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</si>
  <si>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</si>
  <si>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</si>
  <si>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</si>
  <si>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</si>
  <si>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</si>
  <si>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</si>
  <si>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</si>
  <si>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</si>
  <si>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</si>
  <si>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</si>
  <si>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</si>
  <si>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</si>
  <si>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</si>
  <si>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</si>
  <si>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</si>
  <si>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</si>
  <si>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</si>
  <si>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</si>
  <si>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</si>
  <si>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</si>
  <si>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</si>
  <si>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</si>
  <si>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</si>
  <si>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</si>
  <si>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</si>
  <si>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</si>
  <si>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</si>
  <si>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</si>
  <si>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</si>
  <si>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</si>
  <si>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</si>
  <si>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</si>
  <si>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</si>
  <si>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</si>
  <si>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</si>
  <si>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</si>
  <si>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</si>
  <si>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</si>
  <si>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</si>
  <si>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</si>
  <si>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</si>
  <si>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</si>
  <si>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</si>
  <si>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</si>
  <si>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</si>
  <si>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</si>
  <si>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</si>
  <si>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</si>
  <si>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</si>
  <si>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</si>
  <si>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</si>
  <si>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</si>
  <si>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</si>
  <si>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</si>
  <si>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</si>
  <si>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</si>
  <si>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</si>
  <si>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</si>
  <si>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</si>
  <si>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</si>
  <si>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</si>
  <si>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</si>
  <si>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</si>
  <si>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</si>
  <si>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</si>
  <si>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</si>
  <si>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</si>
  <si>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</si>
  <si>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</si>
  <si>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</si>
  <si>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</si>
  <si>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</si>
  <si>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</si>
  <si>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</si>
  <si>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</si>
  <si>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</si>
  <si>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</si>
  <si>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</si>
  <si>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</si>
  <si>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</si>
  <si>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</si>
  <si>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</si>
  <si>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</si>
  <si>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</si>
  <si>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</si>
  <si>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</si>
  <si>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</si>
  <si>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</si>
  <si>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</si>
  <si>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</si>
  <si>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</si>
  <si>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</si>
  <si>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</si>
  <si>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</si>
  <si>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</si>
  <si>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</si>
  <si>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</si>
  <si>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</si>
  <si>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</si>
  <si>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</si>
  <si>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</si>
  <si>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</si>
  <si>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</si>
  <si>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</si>
  <si>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</si>
  <si>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</si>
  <si>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</si>
  <si>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</si>
  <si>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</si>
  <si>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</si>
  <si>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</si>
  <si>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</si>
  <si>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</si>
  <si>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</si>
  <si>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</si>
  <si>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</si>
  <si>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</si>
  <si>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</si>
  <si>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</si>
  <si>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</si>
  <si>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</si>
  <si>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</si>
  <si>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</si>
  <si>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</si>
  <si>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</si>
  <si>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</si>
  <si>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</si>
  <si>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</si>
  <si>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</si>
  <si>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</si>
  <si>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</si>
  <si>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</si>
  <si>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</si>
  <si>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</si>
  <si>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</si>
  <si>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</si>
  <si>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</si>
  <si>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</si>
  <si>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</si>
  <si>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</si>
  <si>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</si>
  <si>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</si>
  <si>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</si>
  <si>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</si>
  <si>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</si>
  <si>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</si>
  <si>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</si>
  <si>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</si>
  <si>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</si>
  <si>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</si>
  <si>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</si>
  <si>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</si>
  <si>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</si>
  <si>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</si>
  <si>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</si>
  <si>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</si>
  <si>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</si>
  <si>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</si>
  <si>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</si>
  <si>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</si>
  <si>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</si>
  <si>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</si>
  <si>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</si>
  <si>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</si>
  <si>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</si>
  <si>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</si>
  <si>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</si>
  <si>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</si>
  <si>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</si>
  <si>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</si>
  <si>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</si>
  <si>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</si>
  <si>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</si>
  <si>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</si>
  <si>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</si>
  <si>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</si>
  <si>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</si>
  <si>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</si>
  <si>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</si>
  <si>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</si>
  <si>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</si>
  <si>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</si>
  <si>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</si>
  <si>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</si>
  <si>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</si>
  <si>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</si>
  <si>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</si>
  <si>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</si>
  <si>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</si>
  <si>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</si>
  <si>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</si>
  <si>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</si>
  <si>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</si>
  <si>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</si>
  <si>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</si>
  <si>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</si>
  <si>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</si>
  <si>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</si>
  <si>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</si>
  <si>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</si>
  <si>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</si>
  <si>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</si>
  <si>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</si>
  <si>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</si>
  <si>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</si>
  <si>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</si>
  <si>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</si>
  <si>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</si>
  <si>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</si>
  <si>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</si>
  <si>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</si>
  <si>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</si>
  <si>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</si>
  <si>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</si>
  <si>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</si>
  <si>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</si>
  <si>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</si>
  <si>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</si>
  <si>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</si>
  <si>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</si>
  <si>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</si>
  <si>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</si>
  <si>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</si>
  <si>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</si>
  <si>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</si>
  <si>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</si>
  <si>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</si>
  <si>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</si>
  <si>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</si>
  <si>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</si>
  <si>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</si>
  <si>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</si>
  <si>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</si>
  <si>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</si>
  <si>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</si>
  <si>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</si>
  <si>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</si>
  <si>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</si>
  <si>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</si>
  <si>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</si>
  <si>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</si>
  <si>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</si>
  <si>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</si>
  <si>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</si>
  <si>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</si>
  <si>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</si>
  <si>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</si>
  <si>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</si>
  <si>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</si>
  <si>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</si>
  <si>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</si>
  <si>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</si>
  <si>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</si>
  <si>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</si>
  <si>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</si>
  <si>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</si>
  <si>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</si>
  <si>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</si>
  <si>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</si>
  <si>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</si>
  <si>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</si>
  <si>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</si>
  <si>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</si>
  <si>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</si>
  <si>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</si>
  <si>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</si>
  <si>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</si>
  <si>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</si>
  <si>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</si>
  <si>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</si>
  <si>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</si>
  <si>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</si>
  <si>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</si>
  <si>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</si>
  <si>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</si>
  <si>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</si>
  <si>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</si>
  <si>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</si>
  <si>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</si>
  <si>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</si>
  <si>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</si>
  <si>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</si>
  <si>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</si>
  <si>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</si>
  <si>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</si>
  <si>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</si>
  <si>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</si>
  <si>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</si>
  <si>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</si>
  <si>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</si>
  <si>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</si>
  <si>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</si>
  <si>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</si>
  <si>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</si>
  <si>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</si>
  <si>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</si>
  <si>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</si>
  <si>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</si>
  <si>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</si>
  <si>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</si>
  <si>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</si>
  <si>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</si>
  <si>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</si>
  <si>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</si>
  <si>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</si>
  <si>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</si>
  <si>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</si>
  <si>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</si>
  <si>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</si>
  <si>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</si>
  <si>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</si>
  <si>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</si>
  <si>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</si>
  <si>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</si>
  <si>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</si>
  <si>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</si>
  <si>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</si>
  <si>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</si>
  <si>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</si>
  <si>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</si>
  <si>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</si>
  <si>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</si>
  <si>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</si>
  <si>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</si>
  <si>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</si>
  <si>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</si>
  <si>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</si>
  <si>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</si>
  <si>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</si>
  <si>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</si>
  <si>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</si>
  <si>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</si>
  <si>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</si>
  <si>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</si>
  <si>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</si>
  <si>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</si>
  <si>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</si>
  <si>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</si>
  <si>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</si>
  <si>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</si>
  <si>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</si>
  <si>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</si>
  <si>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</si>
  <si>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</si>
  <si>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</si>
  <si>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</si>
  <si>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</si>
  <si>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</si>
  <si>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</si>
  <si>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</si>
  <si>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</si>
  <si>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</si>
  <si>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</si>
  <si>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</si>
  <si>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</si>
  <si>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</si>
  <si>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</si>
  <si>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</si>
  <si>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</si>
  <si>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</si>
  <si>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</si>
  <si>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</si>
  <si>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</si>
  <si>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</si>
  <si>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</si>
  <si>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</si>
  <si>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</si>
  <si>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</si>
  <si>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</si>
  <si>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</si>
  <si>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</si>
  <si>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</si>
  <si>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</si>
  <si>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</si>
  <si>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</si>
  <si>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</si>
  <si>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</si>
  <si>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</si>
  <si>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</si>
  <si>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</si>
  <si>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</si>
  <si>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</si>
  <si>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</si>
  <si>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</si>
  <si>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</si>
  <si>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</si>
  <si>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</si>
  <si>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</si>
  <si>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</si>
  <si>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</si>
  <si>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</si>
  <si>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</si>
  <si>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</si>
  <si>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</si>
  <si>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</si>
  <si>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</si>
  <si>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</si>
  <si>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</si>
  <si>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</si>
  <si>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</si>
  <si>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</si>
  <si>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</si>
  <si>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</si>
  <si>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</si>
  <si>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</si>
  <si>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</si>
  <si>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</si>
  <si>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</si>
  <si>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</si>
  <si>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</si>
  <si>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</si>
  <si>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</si>
  <si>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</si>
  <si>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</si>
  <si>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</si>
  <si>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</si>
  <si>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</si>
  <si>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</si>
  <si>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</si>
  <si>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</si>
  <si>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</si>
  <si>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</si>
  <si>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</si>
  <si>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</si>
  <si>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</si>
  <si>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</si>
  <si>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</si>
  <si>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</si>
  <si>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</si>
  <si>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</si>
  <si>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</si>
  <si>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</si>
  <si>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</si>
  <si>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</si>
  <si>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</si>
  <si>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</si>
  <si>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</si>
  <si>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</si>
  <si>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</si>
  <si>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</si>
  <si>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</si>
  <si>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</si>
  <si>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</si>
  <si>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</si>
  <si>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</si>
  <si>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</si>
  <si>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</si>
  <si>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</si>
  <si>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</si>
  <si>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</si>
  <si>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</si>
  <si>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</si>
  <si>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</si>
  <si>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</si>
  <si>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</si>
  <si>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</si>
  <si>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</si>
  <si>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</si>
  <si>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</si>
  <si>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</si>
  <si>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</si>
  <si>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</si>
  <si>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</si>
  <si>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</si>
  <si>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</si>
  <si>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</si>
  <si>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</si>
  <si>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</si>
  <si>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</si>
  <si>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</si>
  <si>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</si>
  <si>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</si>
  <si>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</si>
  <si>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</si>
  <si>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</si>
  <si>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</si>
  <si>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</si>
  <si>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</si>
  <si>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</si>
  <si>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</si>
  <si>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</si>
  <si>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</si>
  <si>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</si>
  <si>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</si>
  <si>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</si>
  <si>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</si>
  <si>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</si>
  <si>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</si>
  <si>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</si>
  <si>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</si>
  <si>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</si>
  <si>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</si>
  <si>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</si>
  <si>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</si>
  <si>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</si>
  <si>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</si>
  <si>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</si>
  <si>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</si>
  <si>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</si>
  <si>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</si>
  <si>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</si>
  <si>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</si>
  <si>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</si>
  <si>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</si>
  <si>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</si>
  <si>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</si>
  <si>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</si>
  <si>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</si>
  <si>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</si>
  <si>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</si>
  <si>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</si>
  <si>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</si>
  <si>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</si>
  <si>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</si>
  <si>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</si>
  <si>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</si>
  <si>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</si>
  <si>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</si>
  <si>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</si>
  <si>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</si>
  <si>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</si>
  <si>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</si>
  <si>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</si>
  <si>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</si>
  <si>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</si>
  <si>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</si>
  <si>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</si>
  <si>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</si>
  <si>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</si>
  <si>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</si>
  <si>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</si>
  <si>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</si>
  <si>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</si>
  <si>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</si>
  <si>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</si>
  <si>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</si>
  <si>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</si>
  <si>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</si>
  <si>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</si>
  <si>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</si>
  <si>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</si>
  <si>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</si>
  <si>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</si>
  <si>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</si>
  <si>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</si>
  <si>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</si>
  <si>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</si>
  <si>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</si>
  <si>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</si>
  <si>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</si>
  <si>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</si>
  <si>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</si>
  <si>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</si>
  <si>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</si>
  <si>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</si>
  <si>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</si>
  <si>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</si>
  <si>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</si>
  <si>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</si>
  <si>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</si>
  <si>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</si>
  <si>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</si>
  <si>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</si>
  <si>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</si>
  <si>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</si>
  <si>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</si>
  <si>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</si>
  <si>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</si>
  <si>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</si>
  <si>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</si>
  <si>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</si>
  <si>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</si>
  <si>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</si>
  <si>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</si>
  <si>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</si>
  <si>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</si>
  <si>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</si>
  <si>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</si>
  <si>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</si>
  <si>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</si>
  <si>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</si>
  <si>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</si>
  <si>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</si>
  <si>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</si>
  <si>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</si>
  <si>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</si>
  <si>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</si>
  <si>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</si>
  <si>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</si>
  <si>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</si>
  <si>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</si>
  <si>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</si>
  <si>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</si>
  <si>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</si>
  <si>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</si>
  <si>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</si>
  <si>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</si>
  <si>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</si>
  <si>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</si>
  <si>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</si>
  <si>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</si>
  <si>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</si>
  <si>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</si>
  <si>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</si>
  <si>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</si>
  <si>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</si>
  <si>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</si>
  <si>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</si>
  <si>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</si>
  <si>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</si>
  <si>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</si>
  <si>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</si>
  <si>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</si>
  <si>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</si>
  <si>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</si>
  <si>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</si>
  <si>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</si>
  <si>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</si>
  <si>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</si>
  <si>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</si>
  <si>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</si>
  <si>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</si>
  <si>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</si>
  <si>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</si>
  <si>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</si>
  <si>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</si>
  <si>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</si>
  <si>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</si>
  <si>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</si>
  <si>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</si>
  <si>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</si>
  <si>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</si>
  <si>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</si>
  <si>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</si>
  <si>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</si>
  <si>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</si>
  <si>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</si>
  <si>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</si>
  <si>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</si>
  <si>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</si>
  <si>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</si>
  <si>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</si>
  <si>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</si>
  <si>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</si>
  <si>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</si>
  <si>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</si>
  <si>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</si>
  <si>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</si>
  <si>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</si>
  <si>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</si>
  <si>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</si>
  <si>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</si>
  <si>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</si>
  <si>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</si>
  <si>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</si>
  <si>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</si>
  <si>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</si>
  <si>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</si>
  <si>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</si>
  <si>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</si>
  <si>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</si>
  <si>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</si>
  <si>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</si>
  <si>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</si>
  <si>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</si>
  <si>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</si>
  <si>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</si>
  <si>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</si>
  <si>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</si>
  <si>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</si>
  <si>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</si>
  <si>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</si>
  <si>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</si>
  <si>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</si>
  <si>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</si>
  <si>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</si>
  <si>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</si>
  <si>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</si>
  <si>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</si>
  <si>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</si>
  <si>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</si>
  <si>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</si>
  <si>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</si>
  <si>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</si>
  <si>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</si>
  <si>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</si>
  <si>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</si>
  <si>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</si>
  <si>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</si>
  <si>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</si>
  <si>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</si>
  <si>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</si>
  <si>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</si>
  <si>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</si>
  <si>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</si>
  <si>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</si>
  <si>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</si>
  <si>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</si>
  <si>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</si>
  <si>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</si>
  <si>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</si>
  <si>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</si>
  <si>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</si>
  <si>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</si>
  <si>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</si>
  <si>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</si>
  <si>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</si>
  <si>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</si>
  <si>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</si>
  <si>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</si>
  <si>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</si>
  <si>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</si>
  <si>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</si>
  <si>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</si>
  <si>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</si>
  <si>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</si>
  <si>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</si>
  <si>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</si>
  <si>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</si>
  <si>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</si>
  <si>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</si>
  <si>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</si>
  <si>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</si>
  <si>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</si>
  <si>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</si>
  <si>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</si>
  <si>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</si>
  <si>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</si>
  <si>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</si>
  <si>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</si>
  <si>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</si>
  <si>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</si>
  <si>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</si>
  <si>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</si>
  <si>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</si>
  <si>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</si>
  <si>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</si>
  <si>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</si>
  <si>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</si>
  <si>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</si>
  <si>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</si>
  <si>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</si>
  <si>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</si>
  <si>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</si>
  <si>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</si>
  <si>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</si>
  <si>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</si>
  <si>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</si>
  <si>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</si>
  <si>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</si>
  <si>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</si>
  <si>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</si>
  <si>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</si>
  <si>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</si>
  <si>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</si>
  <si>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</si>
  <si>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</si>
  <si>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</si>
  <si>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</si>
  <si>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</si>
  <si>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</si>
  <si>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</si>
  <si>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</si>
  <si>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</si>
  <si>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</si>
  <si>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</si>
  <si>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</si>
  <si>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</si>
  <si>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</si>
  <si>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</si>
  <si>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</si>
  <si>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</si>
  <si>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</si>
  <si>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</si>
  <si>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</si>
  <si>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</si>
  <si>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</si>
  <si>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</si>
  <si>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</si>
  <si>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</si>
  <si>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</si>
  <si>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</si>
  <si>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</si>
  <si>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</si>
  <si>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</si>
  <si>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</si>
  <si>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</si>
  <si>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</si>
  <si>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</si>
  <si>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</si>
  <si>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</si>
  <si>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</si>
  <si>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</si>
  <si>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</si>
  <si>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</si>
  <si>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</si>
  <si>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</si>
  <si>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</si>
  <si>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</si>
  <si>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</si>
  <si>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</si>
  <si>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</si>
  <si>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</si>
  <si>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</si>
  <si>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</si>
  <si>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</si>
  <si>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</si>
  <si>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</si>
  <si>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</si>
  <si>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</si>
  <si>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</si>
  <si>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</si>
  <si>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</si>
  <si>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</si>
  <si>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</si>
  <si>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</si>
  <si>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</si>
  <si>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</si>
  <si>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</si>
  <si>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</si>
  <si>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</si>
  <si>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</si>
  <si>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</si>
  <si>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</si>
  <si>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</si>
  <si>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</si>
  <si>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</si>
  <si>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</si>
  <si>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</si>
  <si>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</si>
  <si>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</si>
  <si>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</si>
  <si>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</si>
  <si>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</si>
  <si>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</si>
  <si>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</si>
  <si>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</si>
  <si>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</si>
  <si>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</si>
  <si>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</si>
  <si>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</si>
  <si>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</si>
  <si>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</si>
  <si>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</si>
  <si>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</si>
  <si>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</si>
  <si>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</si>
  <si>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</si>
  <si>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</si>
  <si>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</si>
  <si>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</si>
  <si>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</si>
  <si>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</si>
  <si>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</si>
  <si>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</si>
  <si>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</si>
  <si>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</si>
  <si>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</si>
  <si>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</si>
  <si>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</si>
  <si>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</si>
  <si>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</si>
  <si>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</si>
  <si>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</si>
  <si>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</si>
  <si>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</si>
  <si>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</si>
  <si>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</si>
  <si>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</si>
  <si>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</si>
  <si>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</si>
  <si>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</si>
  <si>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</si>
  <si>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</si>
  <si>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</si>
  <si>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</si>
  <si>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</si>
  <si>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</si>
  <si>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</si>
  <si>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</si>
  <si>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</si>
  <si>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</si>
  <si>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</si>
  <si>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</si>
  <si>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</si>
  <si>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</si>
  <si>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</si>
  <si>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</si>
  <si>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</si>
  <si>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</si>
  <si>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</si>
  <si>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</si>
  <si>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</si>
  <si>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</si>
  <si>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</si>
  <si>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</si>
  <si>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</si>
  <si>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</si>
  <si>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</si>
  <si>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</si>
  <si>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</si>
  <si>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</si>
  <si>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</si>
  <si>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</si>
  <si>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</si>
  <si>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</si>
  <si>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</si>
  <si>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</si>
  <si>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</si>
  <si>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</si>
  <si>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</si>
  <si>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</si>
  <si>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</si>
  <si>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</si>
  <si>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</si>
  <si>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</si>
  <si>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</si>
  <si>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</si>
  <si>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</si>
  <si>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</si>
  <si>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</si>
  <si>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</si>
  <si>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</si>
  <si>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</si>
  <si>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</si>
  <si>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</si>
  <si>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</si>
  <si>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</si>
  <si>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</si>
  <si>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</si>
  <si>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</si>
  <si>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</si>
  <si>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</si>
  <si>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</si>
  <si>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</si>
  <si>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</si>
  <si>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</si>
  <si>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</si>
  <si>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</si>
  <si>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</si>
  <si>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</si>
  <si>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</si>
  <si>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</si>
  <si>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</si>
  <si>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</si>
  <si>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</si>
  <si>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</si>
  <si>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</si>
  <si>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</si>
  <si>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</si>
  <si>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</si>
  <si>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</si>
  <si>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</si>
  <si>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</si>
  <si>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</si>
  <si>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</si>
  <si>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</si>
  <si>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</si>
  <si>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</si>
  <si>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</si>
  <si>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</si>
  <si>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</si>
  <si>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</si>
  <si>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</si>
  <si>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</si>
  <si>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</si>
  <si>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</si>
  <si>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</si>
  <si>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</si>
  <si>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</si>
  <si>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</si>
  <si>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</si>
  <si>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</si>
  <si>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</si>
  <si>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</si>
  <si>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</si>
  <si>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</si>
  <si>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</si>
  <si>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</si>
  <si>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</si>
  <si>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</si>
  <si>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</si>
  <si>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</si>
  <si>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</si>
  <si>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</si>
  <si>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</si>
  <si>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</si>
  <si>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</si>
  <si>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</si>
  <si>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</si>
  <si>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</si>
  <si>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</si>
  <si>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</si>
  <si>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</si>
  <si>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</si>
  <si>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</si>
  <si>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</si>
  <si>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</si>
  <si>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</si>
  <si>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</si>
  <si>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</si>
  <si>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</si>
  <si>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</si>
  <si>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</si>
  <si>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</si>
  <si>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</si>
  <si>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</si>
  <si>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</si>
  <si>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</si>
  <si>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</si>
  <si>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</si>
  <si>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</si>
  <si>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</si>
  <si>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</si>
  <si>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</si>
  <si>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</si>
  <si>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</si>
  <si>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</si>
  <si>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</si>
  <si>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</si>
  <si>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</si>
  <si>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</si>
  <si>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</si>
  <si>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</si>
  <si>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</si>
  <si>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</si>
  <si>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</si>
  <si>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</si>
  <si>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</si>
  <si>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</si>
  <si>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</si>
  <si>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</si>
  <si>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</si>
  <si>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</si>
  <si>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</si>
  <si>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</si>
  <si>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</si>
  <si>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</si>
  <si>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</si>
  <si>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</si>
  <si>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</si>
  <si>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</si>
  <si>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</si>
  <si>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</si>
  <si>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</si>
  <si>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</si>
  <si>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</si>
  <si>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</si>
  <si>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</si>
  <si>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</si>
  <si>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</si>
  <si>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</si>
  <si>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</si>
  <si>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</si>
  <si>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</si>
  <si>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</si>
  <si>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</si>
  <si>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</si>
  <si>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</si>
  <si>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</si>
  <si>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</si>
  <si>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</si>
  <si>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</si>
  <si>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</si>
  <si>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</si>
  <si>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</si>
  <si>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</si>
  <si>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</si>
  <si>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</si>
  <si>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</si>
  <si>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</si>
  <si>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</si>
  <si>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</si>
  <si>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</si>
  <si>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</si>
  <si>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</si>
  <si>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</si>
  <si>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</si>
  <si>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</si>
  <si>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</si>
  <si>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</si>
  <si>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</si>
  <si>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</si>
  <si>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</si>
  <si>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</si>
  <si>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</si>
  <si>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</si>
  <si>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</si>
  <si>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</si>
  <si>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</si>
  <si>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</si>
  <si>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</si>
  <si>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</si>
  <si>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</si>
  <si>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</si>
  <si>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</si>
  <si>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</si>
  <si>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</si>
  <si>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</si>
  <si>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</si>
  <si>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</si>
  <si>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</si>
  <si>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</si>
  <si>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</si>
  <si>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</si>
  <si>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</si>
  <si>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</si>
  <si>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</si>
  <si>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</si>
  <si>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</si>
  <si>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</si>
  <si>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</si>
  <si>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</si>
  <si>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</si>
  <si>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</si>
  <si>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</si>
  <si>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</si>
  <si>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</si>
  <si>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</si>
  <si>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</si>
  <si>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</si>
  <si>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</si>
  <si>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</si>
  <si>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</si>
  <si>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</si>
  <si>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</si>
  <si>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</si>
  <si>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</si>
  <si>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</si>
  <si>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</si>
  <si>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</si>
  <si>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</si>
  <si>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</si>
  <si>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</si>
  <si>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</si>
  <si>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</si>
  <si>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</si>
  <si>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</si>
  <si>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</si>
  <si>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</si>
  <si>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</si>
  <si>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</si>
  <si>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</si>
  <si>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</si>
  <si>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</si>
  <si>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</si>
  <si>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</si>
  <si>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</si>
  <si>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</si>
  <si>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</si>
  <si>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</si>
  <si>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</si>
  <si>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</si>
  <si>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</si>
  <si>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</si>
  <si>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</si>
  <si>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</si>
  <si>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</si>
  <si>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</si>
  <si>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</si>
  <si>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</si>
  <si>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</si>
  <si>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</si>
  <si>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</si>
  <si>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</si>
  <si>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</si>
  <si>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</si>
  <si>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</si>
  <si>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</si>
  <si>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</si>
  <si>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</si>
  <si>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</si>
  <si>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</si>
  <si>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</si>
  <si>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</si>
  <si>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</si>
  <si>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</si>
  <si>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</si>
  <si>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</si>
  <si>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</si>
  <si>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</si>
  <si>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</si>
  <si>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</si>
  <si>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</si>
  <si>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</si>
  <si>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</si>
  <si>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</si>
  <si>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</si>
  <si>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</si>
  <si>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</si>
  <si>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</si>
  <si>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</si>
  <si>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</si>
  <si>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</si>
  <si>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</si>
  <si>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</si>
  <si>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</si>
  <si>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</si>
  <si>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</si>
  <si>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</si>
  <si>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</si>
  <si>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</si>
  <si>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</si>
  <si>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</si>
  <si>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</si>
  <si>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</si>
  <si>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</si>
  <si>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</si>
  <si>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</si>
  <si>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</si>
  <si>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</si>
  <si>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</si>
  <si>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</si>
  <si>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</si>
  <si>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</si>
  <si>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</si>
  <si>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</si>
  <si>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</si>
  <si>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</si>
  <si>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</si>
  <si>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</si>
  <si>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</si>
  <si>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</si>
  <si>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</si>
  <si>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</si>
  <si>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</si>
  <si>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</si>
  <si>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</si>
  <si>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</si>
  <si>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</si>
  <si>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</si>
  <si>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</si>
  <si>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</si>
  <si>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</si>
  <si>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</si>
  <si>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</si>
  <si>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</si>
  <si>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</si>
  <si>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</si>
  <si>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</si>
  <si>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</si>
  <si>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</si>
  <si>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</si>
  <si>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</si>
  <si>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</si>
  <si>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</si>
  <si>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</si>
  <si>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</si>
  <si>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</si>
  <si>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</si>
  <si>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</si>
  <si>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</si>
  <si>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</si>
  <si>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</si>
  <si>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</si>
  <si>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</si>
  <si>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</si>
  <si>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</si>
  <si>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</si>
  <si>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</si>
  <si>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</si>
  <si>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</si>
  <si>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</si>
  <si>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</si>
  <si>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</si>
  <si>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</si>
  <si>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</si>
  <si>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</si>
  <si>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</si>
  <si>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</si>
  <si>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</si>
  <si>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</si>
  <si>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</si>
  <si>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</si>
  <si>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</si>
  <si>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</si>
  <si>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</si>
  <si>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</si>
  <si>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</si>
  <si>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</si>
  <si>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</si>
  <si>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</si>
  <si>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</si>
  <si>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</si>
  <si>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</si>
  <si>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</si>
  <si>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</si>
  <si>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</si>
  <si>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</si>
  <si>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</si>
  <si>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</si>
  <si>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</si>
  <si>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</si>
  <si>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</si>
  <si>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</si>
  <si>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</si>
  <si>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</si>
  <si>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</si>
  <si>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</si>
  <si>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</si>
  <si>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</si>
  <si>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</si>
  <si>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</si>
  <si>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</si>
  <si>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</si>
  <si>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</si>
  <si>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</si>
  <si>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</si>
  <si>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</si>
  <si>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</si>
  <si>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</si>
  <si>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</si>
  <si>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</si>
  <si>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</si>
  <si>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</si>
  <si>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</si>
  <si>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</si>
  <si>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</si>
  <si>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</si>
  <si>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</si>
  <si>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</si>
  <si>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</si>
  <si>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</si>
  <si>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</si>
  <si>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</si>
  <si>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</si>
  <si>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</si>
  <si>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</si>
  <si>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</si>
  <si>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</si>
  <si>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</si>
  <si>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</si>
  <si>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</si>
  <si>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</si>
  <si>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</si>
  <si>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</si>
  <si>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</si>
  <si>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</si>
  <si>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</si>
  <si>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</si>
  <si>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</si>
  <si>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</si>
  <si>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</si>
  <si>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</si>
  <si>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</si>
  <si>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</si>
  <si>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</si>
  <si>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</si>
  <si>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</si>
  <si>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</si>
  <si>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</si>
  <si>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</si>
  <si>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</si>
  <si>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</si>
  <si>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</si>
  <si>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</si>
  <si>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</si>
  <si>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</si>
  <si>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</si>
  <si>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</si>
  <si>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</si>
  <si>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</si>
  <si>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</si>
  <si>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</si>
  <si>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</si>
  <si>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</si>
  <si>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</si>
  <si>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</si>
  <si>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</si>
  <si>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</si>
  <si>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</si>
  <si>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</si>
  <si>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</si>
  <si>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</si>
  <si>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</si>
  <si>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</si>
  <si>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</si>
  <si>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</si>
  <si>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</si>
  <si>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</si>
  <si>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</si>
  <si>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</si>
  <si>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</si>
  <si>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</si>
  <si>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</si>
  <si>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</si>
  <si>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</si>
  <si>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</si>
  <si>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</si>
  <si>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</si>
  <si>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</si>
  <si>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</si>
  <si>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</si>
  <si>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</si>
  <si>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</si>
  <si>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</si>
  <si>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</si>
  <si>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</si>
  <si>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</si>
  <si>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</si>
  <si>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</si>
  <si>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</si>
  <si>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</si>
  <si>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</si>
  <si>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</si>
  <si>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</si>
  <si>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</si>
  <si>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</si>
  <si>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</si>
  <si>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</si>
  <si>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</si>
  <si>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</si>
  <si>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</si>
  <si>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</si>
  <si>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</si>
  <si>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</si>
  <si>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</si>
  <si>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</si>
  <si>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</si>
  <si>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</si>
  <si>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</si>
  <si>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</si>
  <si>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</si>
  <si>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</si>
  <si>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</si>
  <si>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</si>
  <si>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</si>
  <si>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</si>
  <si>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</si>
  <si>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</si>
  <si>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</si>
  <si>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</si>
  <si>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</si>
  <si>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</si>
  <si>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</si>
  <si>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</si>
  <si>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</si>
  <si>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</si>
  <si>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</si>
  <si>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</si>
  <si>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</si>
  <si>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</si>
  <si>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</si>
  <si>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</si>
  <si>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</si>
  <si>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</si>
  <si>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</si>
  <si>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</si>
  <si>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</si>
  <si>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</si>
  <si>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</si>
  <si>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</si>
  <si>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</si>
  <si>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</si>
  <si>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</si>
  <si>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</si>
  <si>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</si>
  <si>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</si>
  <si>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</si>
  <si>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</si>
  <si>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</si>
  <si>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</si>
  <si>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</si>
  <si>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</si>
  <si>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</si>
  <si>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</si>
  <si>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</si>
  <si>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</si>
  <si>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</si>
  <si>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</si>
  <si>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</si>
  <si>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</si>
  <si>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</si>
  <si>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</si>
  <si>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</si>
  <si>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</si>
  <si>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</si>
  <si>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</si>
  <si>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</si>
  <si>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</si>
  <si>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</si>
  <si>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</si>
  <si>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</si>
  <si>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</si>
  <si>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</si>
  <si>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</si>
  <si>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</si>
  <si>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</si>
  <si>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</si>
  <si>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</si>
  <si>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</si>
  <si>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</si>
  <si>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</si>
  <si>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</si>
  <si>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</si>
  <si>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</si>
  <si>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</si>
  <si>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</si>
  <si>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</si>
  <si>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</si>
  <si>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</si>
  <si>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</si>
  <si>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</si>
  <si>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</si>
  <si>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</si>
  <si>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</si>
  <si>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</si>
  <si>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</si>
  <si>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</si>
  <si>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</si>
  <si>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</si>
  <si>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</si>
  <si>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</si>
  <si>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</si>
  <si>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</si>
  <si>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</si>
  <si>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</si>
  <si>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</si>
  <si>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</si>
  <si>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</si>
  <si>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</si>
  <si>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</si>
  <si>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</si>
  <si>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</si>
  <si>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</si>
  <si>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</si>
  <si>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</si>
  <si>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</si>
  <si>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</si>
  <si>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</si>
  <si>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</si>
  <si>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</si>
  <si>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</si>
  <si>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</si>
  <si>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</si>
  <si>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</si>
  <si>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</si>
  <si>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</si>
  <si>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</si>
  <si>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</si>
  <si>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</si>
  <si>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</si>
  <si>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</si>
  <si>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</si>
  <si>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</si>
  <si>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</si>
  <si>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</si>
  <si>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</si>
  <si>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</si>
  <si>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</si>
  <si>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</si>
  <si>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</si>
  <si>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</si>
  <si>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</si>
  <si>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</si>
  <si>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</si>
  <si>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</si>
  <si>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</si>
  <si>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</si>
  <si>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</si>
  <si>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</si>
  <si>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</si>
  <si>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</si>
  <si>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</si>
  <si>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</si>
  <si>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</si>
  <si>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</si>
  <si>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</si>
  <si>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</si>
  <si>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</si>
  <si>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</si>
  <si>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</si>
  <si>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</si>
  <si>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</si>
  <si>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</si>
  <si>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</si>
  <si>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</si>
  <si>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</si>
  <si>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</si>
  <si>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</si>
  <si>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</si>
  <si>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</si>
  <si>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</si>
  <si>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</si>
  <si>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</si>
  <si>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</si>
  <si>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</si>
  <si>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</si>
  <si>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</si>
  <si>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</si>
  <si>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</si>
  <si>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</si>
  <si>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</si>
  <si>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</si>
  <si>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</si>
  <si>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</si>
  <si>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</si>
  <si>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</si>
  <si>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</si>
  <si>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</si>
  <si>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</si>
  <si>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</si>
  <si>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</si>
  <si>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</si>
  <si>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</si>
  <si>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</si>
  <si>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</si>
  <si>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</si>
  <si>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</si>
  <si>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</si>
  <si>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</si>
  <si>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</si>
  <si>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</si>
  <si>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</si>
  <si>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</si>
  <si>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</si>
  <si>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</si>
  <si>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</si>
  <si>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</si>
  <si>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</si>
  <si>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</si>
  <si>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</si>
  <si>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</si>
  <si>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</si>
  <si>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</si>
  <si>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</si>
  <si>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</si>
  <si>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</si>
  <si>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</si>
  <si>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</si>
  <si>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</si>
  <si>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</si>
  <si>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</si>
  <si>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</si>
  <si>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</si>
  <si>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</si>
  <si>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</si>
  <si>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</si>
  <si>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</si>
  <si>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</si>
  <si>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</si>
  <si>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</si>
  <si>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</si>
  <si>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</si>
  <si>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</si>
  <si>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</si>
  <si>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</si>
  <si>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</si>
  <si>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</si>
  <si>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</si>
  <si>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</si>
  <si>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</si>
  <si>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</si>
  <si>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</si>
  <si>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</si>
  <si>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</si>
  <si>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</si>
  <si>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</si>
  <si>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</si>
  <si>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</si>
  <si>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</si>
  <si>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</si>
  <si>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</si>
  <si>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</si>
  <si>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</si>
  <si>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</si>
  <si>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</si>
  <si>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</si>
  <si>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</si>
  <si>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</si>
  <si>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</si>
  <si>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</si>
  <si>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</si>
  <si>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</si>
  <si>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</si>
  <si>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</si>
  <si>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</si>
  <si>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</si>
  <si>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</si>
  <si>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</si>
  <si>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</si>
  <si>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</si>
  <si>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</si>
  <si>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</si>
  <si>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</si>
  <si>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</si>
  <si>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</si>
  <si>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</si>
  <si>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</si>
  <si>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</si>
  <si>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</si>
  <si>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</si>
  <si>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</si>
  <si>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</si>
  <si>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</si>
  <si>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</si>
  <si>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</si>
  <si>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</si>
  <si>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</si>
  <si>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</si>
  <si>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</si>
  <si>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</si>
  <si>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</si>
  <si>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</si>
  <si>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</si>
  <si>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</si>
  <si>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</si>
  <si>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</si>
  <si>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</si>
  <si>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</si>
  <si>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</si>
  <si>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</si>
  <si>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</si>
  <si>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</si>
  <si>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</si>
  <si>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</si>
  <si>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</si>
  <si>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</si>
  <si>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</si>
  <si>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</si>
  <si>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</si>
  <si>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</si>
  <si>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</si>
  <si>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</si>
  <si>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</si>
  <si>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</si>
  <si>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</si>
  <si>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</si>
  <si>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</si>
  <si>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</si>
  <si>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</si>
  <si>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</si>
  <si>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</si>
  <si>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</si>
  <si>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</si>
  <si>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</si>
  <si>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</si>
  <si>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</si>
  <si>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</si>
  <si>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</si>
  <si>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</si>
  <si>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</si>
  <si>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</si>
  <si>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</si>
  <si>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</si>
  <si>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</si>
  <si>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</si>
  <si>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</si>
  <si>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</si>
  <si>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</si>
  <si>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</si>
  <si>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</si>
  <si>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</si>
  <si>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</si>
  <si>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</si>
  <si>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</si>
  <si>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</si>
  <si>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</si>
  <si>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</si>
  <si>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</si>
  <si>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</si>
  <si>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</si>
  <si>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</si>
  <si>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</si>
  <si>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</si>
  <si>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</si>
  <si>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</si>
  <si>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</si>
  <si>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</si>
  <si>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</si>
  <si>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</si>
  <si>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</si>
  <si>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</si>
  <si>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</si>
  <si>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</si>
  <si>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</si>
  <si>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</si>
  <si>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</si>
  <si>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</si>
  <si>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</si>
  <si>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</si>
  <si>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</si>
  <si>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</si>
  <si>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</si>
  <si>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</si>
  <si>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</si>
  <si>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</si>
  <si>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</si>
  <si>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</si>
  <si>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</si>
  <si>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</si>
  <si>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</si>
  <si>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</si>
  <si>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</si>
  <si>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</si>
  <si>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</si>
  <si>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</si>
  <si>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</si>
  <si>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</si>
  <si>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</si>
  <si>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</si>
  <si>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</si>
  <si>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</si>
  <si>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</si>
  <si>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</si>
  <si>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</si>
  <si>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</si>
  <si>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</si>
  <si>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</si>
  <si>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</si>
  <si>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</si>
  <si>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</si>
  <si>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</si>
  <si>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</si>
  <si>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</si>
  <si>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</si>
  <si>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</si>
  <si>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</si>
  <si>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</si>
  <si>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</si>
  <si>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</si>
  <si>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</si>
  <si>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</si>
  <si>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</si>
  <si>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</si>
  <si>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</si>
  <si>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</si>
  <si>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</si>
  <si>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</si>
  <si>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</si>
  <si>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</si>
  <si>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</si>
  <si>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</si>
  <si>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</si>
  <si>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</si>
  <si>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</si>
  <si>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</si>
  <si>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</si>
  <si>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</si>
  <si>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</si>
  <si>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</si>
  <si>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</si>
  <si>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</si>
  <si>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</si>
  <si>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</si>
  <si>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</si>
  <si>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</si>
  <si>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</si>
  <si>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</si>
  <si>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</si>
  <si>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</si>
  <si>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</si>
  <si>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</si>
  <si>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</si>
  <si>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</si>
  <si>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</si>
  <si>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</si>
  <si>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</si>
  <si>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</si>
  <si>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</si>
  <si>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</si>
  <si>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</si>
  <si>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</si>
  <si>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</si>
  <si>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</si>
  <si>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</si>
  <si>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</si>
  <si>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</si>
  <si>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</si>
  <si>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</si>
  <si>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</si>
  <si>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</si>
  <si>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</si>
  <si>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</si>
  <si>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</si>
  <si>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</si>
  <si>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</si>
  <si>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</si>
  <si>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</si>
  <si>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</si>
  <si>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</si>
  <si>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</si>
  <si>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</si>
  <si>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</si>
  <si>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</si>
  <si>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</si>
  <si>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</si>
  <si>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</si>
  <si>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</si>
  <si>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</si>
  <si>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</si>
  <si>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</si>
  <si>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</si>
  <si>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</si>
  <si>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</si>
  <si>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</si>
  <si>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</si>
  <si>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</si>
  <si>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</si>
  <si>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</si>
  <si>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</si>
  <si>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</si>
  <si>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</si>
  <si>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</si>
  <si>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</si>
  <si>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</si>
  <si>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</si>
  <si>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</si>
  <si>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</si>
  <si>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</si>
  <si>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</si>
  <si>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</si>
  <si>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</si>
  <si>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</si>
  <si>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</si>
  <si>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</si>
  <si>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</si>
  <si>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</si>
  <si>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</si>
  <si>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</si>
  <si>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</si>
  <si>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</si>
  <si>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</si>
  <si>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</si>
  <si>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</si>
  <si>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</si>
  <si>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</si>
  <si>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</si>
  <si>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</si>
  <si>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</si>
  <si>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</si>
  <si>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</si>
  <si>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</si>
  <si>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</si>
  <si>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</si>
  <si>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</si>
  <si>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</si>
  <si>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</si>
  <si>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</si>
  <si>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</si>
  <si>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</si>
  <si>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</si>
  <si>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</si>
  <si>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</si>
  <si>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</si>
  <si>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</si>
  <si>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</si>
  <si>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</si>
  <si>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</si>
  <si>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</si>
  <si>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</si>
  <si>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</si>
  <si>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</si>
  <si>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</si>
  <si>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</si>
  <si>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</si>
  <si>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</si>
  <si>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</si>
  <si>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</si>
  <si>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</si>
  <si>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</si>
  <si>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</si>
  <si>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</si>
  <si>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</si>
  <si>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</si>
  <si>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</si>
  <si>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</si>
  <si>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</si>
  <si>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</si>
  <si>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</si>
  <si>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</si>
  <si>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</si>
  <si>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</si>
  <si>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</si>
  <si>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</si>
  <si>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</si>
  <si>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</si>
  <si>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</si>
  <si>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</si>
  <si>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</si>
  <si>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</si>
  <si>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</si>
  <si>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</si>
  <si>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</si>
  <si>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</si>
  <si>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</si>
  <si>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</si>
  <si>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</si>
  <si>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</si>
  <si>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</si>
  <si>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</si>
  <si>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</si>
  <si>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</si>
  <si>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</si>
  <si>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</si>
  <si>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</si>
  <si>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</si>
  <si>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</si>
  <si>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</si>
  <si>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</si>
  <si>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</si>
  <si>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</si>
  <si>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</si>
  <si>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</si>
  <si>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</si>
  <si>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</si>
  <si>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</si>
  <si>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</si>
  <si>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</si>
  <si>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</si>
  <si>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</si>
  <si>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</si>
  <si>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</si>
  <si>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</si>
  <si>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</si>
  <si>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</si>
  <si>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</si>
  <si>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</si>
  <si>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</si>
  <si>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</si>
  <si>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</si>
  <si>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</si>
  <si>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</si>
  <si>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</si>
  <si>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</si>
  <si>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</si>
  <si>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</si>
  <si>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</si>
  <si>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</si>
  <si>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</si>
  <si>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</si>
  <si>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</si>
  <si>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</si>
  <si>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</si>
  <si>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</si>
  <si>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</si>
  <si>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</si>
  <si>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</si>
  <si>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</si>
  <si>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</si>
  <si>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</si>
  <si>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</si>
  <si>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</si>
  <si>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</si>
  <si>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</si>
  <si>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</si>
  <si>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</si>
  <si>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</si>
  <si>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</si>
  <si>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</si>
  <si>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</si>
  <si>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</si>
  <si>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</si>
  <si>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</si>
  <si>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</si>
  <si>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</si>
  <si>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</si>
  <si>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</si>
  <si>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</si>
  <si>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</si>
  <si>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</si>
  <si>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</si>
  <si>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</si>
  <si>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</si>
  <si>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</si>
  <si>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</si>
  <si>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</si>
  <si>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</si>
  <si>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</si>
  <si>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</si>
  <si>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</si>
  <si>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</si>
  <si>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</si>
  <si>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</si>
  <si>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</si>
  <si>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</si>
  <si>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</si>
  <si>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</si>
  <si>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</si>
  <si>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</si>
  <si>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</si>
  <si>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</si>
  <si>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</si>
  <si>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</si>
  <si>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</si>
  <si>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</si>
  <si>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</si>
  <si>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</si>
  <si>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</si>
  <si>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</si>
  <si>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</si>
  <si>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</si>
  <si>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</si>
  <si>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</si>
  <si>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</si>
  <si>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</si>
  <si>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</si>
  <si>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</si>
  <si>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</si>
  <si>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</si>
  <si>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</si>
  <si>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</si>
  <si>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</si>
  <si>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</si>
  <si>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</si>
  <si>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</si>
  <si>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</si>
  <si>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</si>
  <si>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</si>
  <si>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</si>
  <si>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</si>
  <si>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</si>
  <si>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</si>
  <si>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</si>
  <si>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</si>
  <si>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</si>
  <si>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</si>
  <si>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</si>
  <si>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</si>
  <si>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</si>
  <si>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</si>
  <si>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</si>
  <si>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</si>
  <si>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</si>
  <si>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</si>
  <si>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</si>
  <si>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</si>
  <si>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</si>
  <si>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</si>
  <si>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</si>
  <si>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</si>
  <si>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</si>
  <si>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</si>
  <si>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</si>
  <si>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</si>
  <si>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</si>
  <si>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</si>
  <si>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</si>
  <si>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</si>
  <si>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</si>
  <si>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</si>
  <si>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</si>
  <si>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</si>
  <si>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</si>
  <si>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</si>
  <si>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</si>
  <si>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</si>
  <si>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</si>
  <si>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</si>
  <si>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</si>
  <si>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</si>
  <si>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</si>
  <si>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</si>
  <si>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</si>
  <si>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</si>
  <si>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</si>
  <si>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</si>
  <si>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</si>
  <si>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</si>
  <si>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</si>
  <si>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</si>
  <si>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</si>
  <si>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</si>
  <si>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</si>
  <si>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</si>
  <si>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</si>
  <si>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</si>
  <si>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</si>
  <si>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</si>
  <si>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</si>
  <si>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</si>
  <si>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</si>
  <si>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</si>
  <si>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</si>
  <si>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</si>
  <si>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</si>
  <si>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</si>
  <si>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</si>
  <si>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</si>
  <si>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</si>
  <si>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</si>
  <si>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</si>
  <si>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</si>
  <si>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</si>
  <si>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</si>
  <si>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</si>
  <si>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</si>
  <si>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</si>
  <si>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</si>
  <si>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</si>
  <si>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</si>
  <si>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</si>
  <si>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</si>
  <si>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</si>
  <si>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</si>
  <si>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</si>
  <si>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</si>
  <si>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</si>
  <si>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</si>
  <si>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</si>
  <si>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</si>
  <si>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</si>
  <si>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</si>
  <si>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</si>
  <si>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</si>
  <si>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</si>
  <si>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</si>
  <si>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</si>
  <si>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</si>
  <si>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</si>
  <si>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</si>
  <si>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</si>
  <si>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</si>
  <si>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</si>
  <si>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</si>
  <si>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</si>
  <si>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</si>
  <si>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</si>
  <si>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</si>
  <si>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</si>
  <si>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</si>
  <si>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</si>
  <si>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</si>
  <si>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</si>
  <si>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</si>
  <si>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</si>
  <si>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</si>
  <si>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</si>
  <si>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</si>
  <si>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</si>
  <si>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</si>
  <si>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</si>
  <si>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</si>
  <si>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</si>
  <si>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</si>
  <si>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</si>
  <si>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</si>
  <si>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</si>
  <si>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</si>
  <si>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</si>
  <si>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</si>
  <si>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</si>
  <si>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</si>
  <si>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</si>
  <si>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</si>
  <si>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</si>
  <si>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</si>
  <si>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</si>
  <si>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</si>
  <si>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</si>
  <si>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</si>
  <si>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</si>
  <si>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</si>
  <si>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</si>
  <si>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</si>
  <si>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</si>
  <si>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</si>
  <si>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</si>
  <si>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</si>
  <si>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</si>
  <si>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</si>
  <si>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</si>
  <si>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</si>
  <si>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</si>
  <si>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</si>
  <si>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</si>
  <si>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</si>
  <si>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</si>
  <si>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</si>
  <si>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</si>
  <si>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</si>
  <si>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</si>
  <si>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</si>
  <si>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</si>
  <si>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</si>
  <si>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</si>
  <si>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</si>
  <si>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</si>
  <si>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</si>
  <si>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</si>
  <si>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</si>
  <si>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</si>
  <si>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</si>
  <si>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</si>
  <si>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</si>
  <si>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</si>
  <si>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</si>
  <si>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</si>
  <si>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</si>
  <si>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</si>
  <si>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</si>
  <si>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</si>
  <si>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</si>
  <si>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</si>
  <si>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</si>
  <si>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</si>
  <si>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</si>
  <si>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</si>
  <si>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</si>
  <si>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</si>
  <si>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</si>
  <si>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</si>
  <si>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</si>
  <si>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</si>
  <si>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</si>
  <si>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</si>
  <si>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</si>
  <si>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</si>
  <si>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</si>
  <si>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</si>
  <si>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</si>
  <si>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</si>
  <si>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</si>
  <si>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</si>
  <si>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</si>
  <si>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</si>
  <si>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</si>
  <si>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</si>
  <si>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</si>
  <si>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</si>
  <si>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</si>
  <si>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</si>
  <si>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</si>
  <si>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</si>
  <si>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</si>
  <si>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</si>
  <si>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</si>
  <si>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</si>
  <si>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</si>
  <si>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</si>
  <si>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</si>
  <si>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</si>
  <si>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</si>
  <si>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</si>
  <si>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</si>
  <si>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</si>
  <si>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</si>
  <si>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</si>
  <si>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</si>
  <si>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</si>
  <si>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</si>
  <si>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</si>
  <si>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</si>
  <si>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</si>
  <si>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</si>
  <si>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</si>
  <si>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</si>
  <si>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</si>
  <si>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</si>
  <si>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</si>
  <si>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</si>
  <si>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</si>
  <si>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</si>
  <si>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</si>
  <si>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</si>
  <si>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</si>
  <si>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</si>
  <si>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</si>
  <si>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</si>
  <si>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</si>
  <si>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</si>
  <si>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</si>
  <si>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</si>
  <si>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</si>
  <si>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</si>
  <si>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</si>
  <si>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</si>
  <si>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</si>
  <si>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</si>
  <si>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</si>
  <si>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</si>
  <si>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</si>
  <si>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</si>
  <si>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</si>
  <si>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</si>
  <si>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</si>
  <si>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</si>
  <si>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</si>
  <si>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</si>
  <si>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</si>
  <si>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</si>
  <si>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</si>
  <si>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</si>
  <si>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</si>
  <si>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</si>
  <si>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</si>
  <si>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</si>
  <si>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</si>
  <si>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</si>
  <si>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</si>
  <si>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</si>
  <si>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</si>
  <si>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</si>
  <si>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</si>
  <si>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</si>
  <si>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</si>
  <si>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</si>
  <si>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</si>
  <si>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</si>
  <si>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</si>
  <si>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</si>
  <si>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</si>
  <si>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</si>
  <si>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</si>
  <si>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</si>
  <si>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</si>
  <si>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</si>
  <si>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</si>
  <si>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</si>
  <si>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</si>
  <si>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</si>
  <si>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</si>
  <si>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</si>
  <si>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</si>
  <si>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</si>
  <si>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</si>
  <si>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</si>
  <si>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</si>
  <si>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</si>
  <si>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</si>
  <si>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</si>
  <si>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</si>
  <si>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</si>
  <si>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</si>
  <si>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</si>
  <si>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</si>
  <si>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</si>
  <si>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</si>
  <si>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</si>
  <si>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</si>
  <si>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</si>
  <si>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</si>
  <si>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</si>
  <si>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</si>
  <si>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</si>
  <si>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</si>
  <si>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</si>
  <si>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</si>
  <si>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</si>
  <si>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</si>
  <si>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</si>
  <si>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</si>
  <si>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</si>
  <si>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</si>
  <si>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</si>
  <si>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</si>
  <si>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</si>
  <si>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</si>
  <si>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</si>
  <si>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</si>
  <si>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</si>
  <si>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</si>
  <si>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</si>
  <si>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</si>
  <si>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</si>
  <si>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</si>
  <si>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</si>
  <si>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</si>
  <si>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</si>
  <si>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</si>
  <si>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</si>
  <si>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</si>
  <si>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</si>
  <si>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</si>
  <si>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</si>
  <si>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</si>
  <si>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</si>
  <si>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</si>
  <si>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</si>
  <si>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</si>
  <si>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</si>
  <si>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</si>
  <si>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</si>
  <si>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</si>
  <si>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</si>
  <si>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</si>
  <si>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</si>
  <si>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</si>
  <si>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</si>
  <si>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</si>
  <si>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</si>
  <si>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</si>
  <si>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</si>
  <si>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</si>
  <si>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</si>
  <si>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</si>
  <si>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</si>
  <si>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</si>
  <si>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</si>
  <si>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</si>
  <si>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</si>
  <si>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</si>
  <si>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</si>
  <si>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</si>
  <si>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</si>
  <si>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</si>
  <si>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</si>
  <si>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</si>
  <si>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</si>
  <si>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</si>
  <si>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</si>
  <si>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</si>
  <si>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</si>
  <si>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</si>
  <si>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</si>
  <si>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</si>
  <si>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</si>
  <si>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</si>
  <si>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</si>
  <si>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</si>
  <si>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</si>
  <si>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</si>
  <si>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</si>
  <si>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</si>
  <si>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</si>
  <si>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</si>
  <si>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</si>
  <si>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</si>
  <si>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</si>
  <si>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</si>
  <si>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</si>
  <si>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</si>
  <si>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</si>
  <si>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</si>
  <si>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</si>
  <si>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</si>
  <si>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</si>
  <si>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</si>
  <si>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</si>
  <si>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</si>
  <si>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</si>
  <si>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</si>
  <si>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</si>
  <si>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</si>
  <si>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</si>
  <si>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</si>
  <si>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</si>
  <si>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</si>
  <si>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</si>
  <si>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</si>
  <si>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</si>
  <si>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</si>
  <si>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</si>
  <si>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</si>
  <si>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</si>
  <si>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</si>
  <si>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</si>
  <si>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</si>
  <si>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</si>
  <si>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</si>
  <si>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</si>
  <si>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</si>
  <si>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</si>
  <si>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</si>
  <si>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</si>
  <si>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</si>
  <si>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</si>
  <si>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</si>
  <si>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</si>
  <si>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</si>
  <si>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</si>
  <si>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</si>
  <si>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</si>
  <si>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</si>
  <si>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</si>
  <si>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</si>
  <si>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</si>
  <si>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</si>
  <si>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</si>
  <si>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</si>
  <si>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</si>
  <si>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</si>
  <si>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</si>
  <si>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</si>
  <si>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</si>
  <si>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</si>
  <si>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</si>
  <si>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</si>
  <si>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</si>
  <si>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</si>
  <si>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</si>
  <si>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</si>
  <si>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</si>
  <si>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</si>
  <si>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</si>
  <si>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</si>
  <si>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</si>
  <si>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</si>
  <si>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</si>
  <si>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</si>
  <si>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</si>
  <si>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</si>
  <si>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</si>
  <si>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</si>
  <si>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</si>
  <si>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</si>
  <si>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</si>
  <si>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</si>
  <si>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</si>
  <si>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</si>
  <si>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</si>
  <si>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</si>
  <si>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</si>
  <si>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</si>
  <si>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</si>
  <si>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</si>
  <si>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</si>
  <si>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</si>
  <si>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</si>
  <si>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</si>
  <si>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</si>
  <si>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</si>
  <si>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</si>
  <si>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</si>
  <si>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</si>
  <si>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</si>
  <si>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</si>
  <si>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</si>
  <si>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</si>
  <si>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</si>
  <si>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</si>
  <si>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</si>
  <si>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</si>
  <si>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</si>
  <si>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</si>
  <si>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</si>
  <si>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</si>
  <si>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</si>
  <si>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</si>
  <si>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</si>
  <si>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</si>
  <si>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</si>
  <si>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</si>
  <si>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</si>
  <si>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</si>
  <si>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</si>
  <si>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</si>
  <si>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</si>
  <si>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</si>
  <si>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</si>
  <si>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</si>
  <si>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</si>
  <si>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</si>
  <si>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</si>
  <si>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</si>
  <si>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</si>
  <si>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</si>
  <si>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</si>
  <si>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</si>
  <si>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</si>
  <si>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</si>
  <si>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</si>
  <si>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</si>
  <si>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</si>
  <si>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</si>
  <si>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</si>
  <si>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</si>
  <si>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</si>
  <si>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</si>
  <si>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</si>
  <si>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</si>
  <si>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</si>
  <si>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</si>
  <si>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</si>
  <si>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</si>
  <si>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</si>
  <si>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</si>
  <si>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</si>
  <si>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</si>
  <si>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</si>
  <si>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</si>
  <si>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</si>
  <si>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</si>
  <si>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</si>
  <si>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</si>
  <si>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</si>
  <si>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</si>
  <si>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</si>
  <si>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</si>
  <si>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</si>
  <si>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</si>
  <si>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</si>
  <si>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</si>
  <si>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</si>
  <si>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</si>
  <si>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</si>
  <si>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</si>
  <si>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</si>
  <si>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</si>
  <si>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</si>
  <si>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</si>
  <si>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</si>
  <si>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</si>
  <si>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</si>
  <si>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</si>
  <si>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</si>
  <si>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</si>
  <si>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</si>
  <si>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</si>
  <si>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</si>
  <si>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</si>
  <si>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</si>
  <si>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</si>
  <si>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</si>
  <si>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</si>
  <si>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</si>
  <si>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</si>
  <si>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</si>
  <si>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</si>
  <si>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</si>
  <si>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</si>
  <si>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</si>
  <si>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</si>
  <si>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</si>
  <si>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</si>
  <si>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</si>
  <si>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</si>
  <si>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</si>
  <si>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</si>
  <si>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</si>
  <si>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</si>
  <si>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</si>
  <si>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</si>
  <si>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</si>
  <si>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</si>
  <si>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</si>
  <si>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</si>
  <si>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</si>
  <si>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</si>
  <si>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</si>
  <si>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</si>
  <si>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</si>
  <si>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</si>
  <si>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</si>
  <si>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</si>
  <si>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</si>
  <si>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</si>
  <si>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</si>
  <si>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</si>
  <si>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</si>
  <si>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</si>
  <si>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</si>
  <si>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</si>
  <si>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</si>
  <si>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</si>
  <si>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</si>
  <si>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</si>
  <si>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</si>
  <si>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</si>
  <si>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</si>
  <si>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</si>
  <si>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</si>
  <si>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</si>
  <si>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</si>
  <si>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</si>
  <si>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</si>
  <si>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</si>
  <si>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</si>
  <si>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</si>
  <si>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</si>
  <si>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</si>
  <si>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</si>
  <si>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</si>
  <si>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</si>
  <si>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</si>
  <si>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</si>
  <si>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</si>
  <si>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</si>
  <si>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</si>
  <si>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</si>
  <si>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</si>
  <si>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</si>
  <si>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</si>
  <si>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</si>
  <si>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</si>
  <si>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</si>
  <si>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</si>
  <si>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</si>
  <si>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</si>
  <si>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</si>
  <si>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</si>
  <si>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</si>
  <si>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</si>
  <si>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</si>
  <si>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</si>
  <si>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</si>
  <si>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</si>
  <si>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</si>
  <si>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</si>
  <si>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</si>
  <si>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</si>
  <si>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</si>
  <si>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</si>
  <si>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</si>
  <si>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</si>
  <si>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</si>
  <si>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</si>
  <si>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</si>
  <si>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</si>
  <si>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</si>
  <si>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</si>
  <si>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</si>
  <si>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</si>
  <si>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</si>
  <si>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</si>
  <si>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</si>
  <si>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</si>
  <si>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</si>
  <si>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</si>
  <si>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</si>
  <si>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</si>
  <si>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</si>
  <si>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</si>
  <si>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</si>
  <si>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</si>
  <si>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</si>
  <si>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</si>
  <si>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</si>
  <si>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</si>
  <si>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</si>
  <si>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</si>
  <si>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</si>
  <si>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</si>
  <si>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</si>
  <si>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</si>
  <si>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</si>
  <si>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</si>
  <si>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</si>
  <si>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</si>
  <si>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</si>
  <si>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</si>
  <si>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</si>
  <si>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</si>
  <si>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</si>
  <si>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</si>
  <si>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</si>
  <si>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</si>
  <si>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</si>
  <si>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</si>
  <si>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</si>
  <si>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</si>
  <si>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</si>
  <si>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</si>
  <si>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</si>
  <si>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</si>
  <si>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</si>
  <si>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</si>
  <si>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</si>
  <si>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</si>
  <si>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</si>
  <si>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</si>
  <si>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</si>
  <si>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</si>
  <si>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</si>
  <si>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</si>
  <si>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</si>
  <si>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</si>
  <si>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</si>
  <si>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</si>
  <si>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</si>
  <si>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</si>
  <si>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</si>
  <si>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</si>
  <si>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</si>
  <si>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</si>
  <si>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</si>
  <si>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</si>
  <si>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</si>
  <si>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</si>
  <si>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</si>
  <si>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</si>
  <si>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</si>
  <si>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</si>
  <si>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</si>
  <si>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</si>
  <si>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</si>
  <si>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</si>
  <si>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</si>
  <si>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</si>
  <si>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</si>
  <si>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</si>
  <si>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</si>
  <si>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</si>
  <si>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</si>
  <si>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</si>
  <si>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</si>
  <si>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</si>
  <si>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</si>
  <si>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</si>
  <si>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</si>
  <si>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</si>
  <si>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</si>
  <si>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</si>
  <si>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</si>
  <si>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</si>
  <si>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</si>
  <si>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</si>
  <si>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</si>
  <si>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</si>
  <si>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</si>
  <si>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</si>
  <si>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</si>
  <si>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</si>
  <si>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</si>
  <si>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</si>
  <si>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</si>
  <si>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</si>
  <si>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</si>
  <si>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</si>
  <si>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</si>
  <si>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</si>
  <si>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</si>
  <si>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</si>
  <si>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</si>
  <si>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</si>
  <si>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</si>
  <si>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</si>
  <si>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</si>
  <si>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</si>
  <si>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</si>
  <si>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</si>
  <si>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</si>
  <si>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</si>
  <si>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</si>
  <si>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</si>
  <si>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</si>
  <si>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</si>
  <si>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</si>
  <si>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</si>
  <si>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</si>
  <si>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</si>
  <si>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</si>
  <si>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</si>
  <si>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</si>
  <si>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</si>
  <si>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</si>
  <si>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</si>
  <si>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</si>
  <si>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</si>
  <si>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</si>
  <si>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</si>
  <si>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</si>
  <si>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</si>
  <si>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</si>
  <si>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</si>
  <si>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</si>
  <si>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</si>
  <si>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</si>
  <si>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</si>
  <si>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</si>
  <si>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</si>
  <si>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</si>
  <si>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</si>
  <si>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</si>
  <si>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</si>
  <si>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</si>
  <si>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</si>
  <si>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</si>
  <si>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</si>
  <si>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</si>
  <si>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</si>
  <si>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</si>
  <si>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</si>
  <si>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</si>
  <si>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</si>
  <si>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</si>
  <si>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</si>
  <si>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</si>
  <si>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</si>
  <si>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</si>
  <si>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</si>
  <si>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</si>
  <si>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</si>
  <si>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</si>
  <si>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</si>
  <si>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</si>
  <si>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</si>
  <si>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</si>
  <si>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</si>
  <si>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</si>
  <si>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</si>
  <si>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</si>
  <si>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</si>
  <si>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</si>
  <si>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</si>
  <si>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</si>
  <si>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</si>
  <si>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</si>
  <si>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</si>
  <si>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</si>
  <si>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</si>
  <si>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</si>
  <si>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</si>
  <si>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</si>
  <si>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</si>
  <si>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</si>
  <si>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</si>
  <si>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</si>
  <si>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</si>
  <si>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</si>
  <si>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</si>
  <si>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</si>
  <si>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</si>
  <si>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</si>
  <si>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</si>
  <si>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</si>
  <si>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</si>
  <si>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</si>
  <si>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</si>
  <si>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</si>
  <si>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</si>
  <si>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</si>
  <si>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</si>
  <si>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</si>
  <si>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</si>
  <si>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</si>
  <si>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</si>
  <si>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</si>
  <si>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</si>
  <si>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</si>
  <si>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</si>
  <si>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</si>
  <si>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</si>
  <si>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</si>
  <si>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</si>
  <si>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</si>
  <si>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</si>
  <si>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</si>
  <si>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</si>
  <si>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</si>
  <si>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</si>
  <si>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</si>
  <si>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</si>
  <si>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</si>
  <si>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</si>
  <si>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</si>
  <si>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</si>
  <si>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</si>
  <si>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</si>
  <si>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</si>
  <si>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</si>
  <si>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</si>
  <si>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</si>
  <si>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</si>
  <si>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</si>
  <si>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</si>
  <si>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</si>
  <si>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</si>
  <si>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</si>
  <si>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</si>
  <si>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</si>
  <si>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</si>
  <si>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</si>
  <si>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</si>
  <si>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</si>
  <si>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</si>
  <si>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</si>
  <si>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</si>
  <si>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</si>
  <si>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</si>
  <si>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</si>
  <si>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</si>
  <si>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</si>
  <si>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</si>
  <si>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</si>
  <si>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</si>
  <si>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</si>
  <si>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</si>
  <si>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</si>
  <si>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</si>
  <si>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</si>
  <si>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</si>
  <si>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</si>
  <si>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</si>
  <si>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</si>
  <si>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</si>
  <si>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</si>
  <si>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</si>
  <si>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</si>
  <si>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</si>
  <si>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</si>
  <si>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</si>
  <si>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</si>
  <si>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</si>
  <si>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</si>
  <si>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</si>
  <si>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</si>
  <si>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</si>
  <si>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</si>
  <si>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</si>
  <si>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</si>
  <si>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</si>
  <si>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</si>
  <si>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</si>
  <si>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</si>
  <si>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</si>
  <si>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</si>
  <si>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</si>
  <si>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</si>
  <si>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</si>
  <si>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</si>
  <si>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</si>
  <si>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</si>
  <si>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</si>
  <si>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</si>
  <si>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</si>
  <si>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</si>
  <si>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</si>
  <si>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</si>
  <si>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</si>
  <si>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</si>
  <si>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</si>
  <si>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</si>
  <si>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</si>
  <si>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</si>
  <si>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</si>
  <si>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</si>
  <si>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</si>
  <si>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</si>
  <si>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</si>
  <si>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</si>
  <si>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</si>
  <si>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</si>
  <si>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</si>
  <si>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</si>
  <si>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</si>
  <si>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</si>
  <si>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</si>
  <si>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</si>
  <si>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</si>
  <si>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</si>
  <si>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</si>
  <si>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</si>
  <si>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</si>
  <si>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</si>
  <si>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</si>
  <si>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</si>
  <si>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</si>
  <si>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</si>
  <si>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</si>
  <si>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</si>
  <si>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</si>
  <si>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</si>
  <si>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</si>
  <si>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</si>
  <si>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</si>
  <si>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</si>
  <si>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</si>
  <si>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</si>
  <si>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</si>
  <si>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</si>
  <si>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</si>
  <si>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</si>
  <si>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</si>
  <si>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</si>
  <si>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</si>
  <si>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</si>
  <si>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</si>
  <si>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</si>
  <si>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</si>
  <si>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</si>
  <si>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</si>
  <si>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</si>
  <si>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</si>
  <si>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</si>
  <si>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</si>
  <si>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</si>
  <si>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</si>
  <si>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</si>
  <si>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</si>
  <si>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</si>
  <si>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</si>
  <si>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</si>
  <si>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</si>
  <si>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</si>
  <si>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</si>
  <si>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</si>
  <si>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</si>
  <si>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</si>
  <si>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</si>
  <si>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</si>
  <si>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</si>
  <si>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</si>
  <si>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</si>
  <si>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</si>
  <si>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</si>
  <si>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</si>
  <si>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</si>
  <si>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</si>
  <si>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</si>
  <si>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</si>
  <si>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</si>
  <si>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</si>
  <si>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</si>
  <si>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</si>
  <si>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</si>
  <si>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</si>
  <si>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</si>
  <si>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</si>
  <si>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</si>
  <si>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</si>
  <si>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</si>
  <si>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</si>
  <si>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</si>
  <si>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</si>
  <si>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</si>
  <si>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</si>
  <si>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</si>
  <si>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</si>
  <si>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</si>
  <si>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</si>
  <si>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</si>
  <si>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</si>
  <si>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</si>
  <si>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</si>
  <si>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</si>
  <si>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</si>
  <si>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</si>
  <si>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</si>
  <si>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</si>
  <si>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</si>
  <si>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</si>
  <si>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</si>
  <si>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</si>
  <si>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</si>
  <si>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</si>
  <si>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</si>
  <si>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</si>
  <si>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</si>
  <si>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</si>
  <si>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</si>
  <si>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</si>
  <si>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</si>
  <si>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</si>
  <si>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</si>
  <si>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</si>
  <si>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</si>
  <si>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</si>
  <si>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</si>
  <si>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</si>
  <si>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</si>
  <si>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</si>
  <si>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</si>
  <si>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</si>
  <si>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</si>
  <si>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</si>
  <si>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</si>
  <si>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</si>
  <si>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</si>
  <si>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</si>
  <si>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</si>
  <si>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</si>
  <si>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</si>
  <si>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</si>
  <si>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</si>
  <si>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</si>
  <si>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</si>
  <si>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</si>
  <si>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</si>
  <si>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</si>
  <si>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</si>
  <si>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</si>
  <si>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</si>
  <si>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</si>
  <si>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</si>
  <si>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</si>
  <si>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</si>
  <si>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</si>
  <si>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</si>
  <si>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</si>
  <si>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</si>
  <si>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</si>
  <si>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</si>
  <si>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</si>
  <si>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</si>
  <si>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</si>
  <si>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</si>
  <si>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</si>
  <si>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</si>
  <si>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</si>
  <si>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</si>
  <si>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</si>
  <si>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</si>
  <si>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</si>
  <si>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</si>
  <si>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</si>
  <si>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</si>
  <si>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</si>
  <si>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</si>
  <si>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</si>
  <si>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</si>
  <si>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</si>
  <si>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</si>
  <si>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</si>
  <si>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</si>
  <si>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</si>
  <si>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</si>
  <si>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</si>
  <si>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</si>
  <si>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</si>
  <si>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</si>
  <si>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</si>
  <si>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</si>
  <si>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</si>
  <si>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</si>
  <si>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</si>
  <si>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</si>
  <si>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</si>
  <si>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</si>
  <si>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</si>
  <si>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</si>
  <si>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</si>
  <si>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</si>
  <si>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</si>
  <si>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</si>
  <si>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</si>
  <si>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</si>
  <si>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</si>
  <si>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</si>
  <si>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</si>
  <si>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</si>
  <si>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</si>
  <si>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</si>
  <si>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</si>
  <si>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</si>
  <si>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</si>
  <si>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</si>
  <si>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</si>
  <si>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</si>
  <si>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</si>
  <si>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</si>
  <si>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</si>
  <si>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</si>
  <si>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</si>
  <si>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</si>
  <si>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</si>
  <si>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</si>
  <si>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</si>
  <si>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</si>
  <si>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</si>
  <si>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</si>
  <si>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</si>
  <si>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</si>
  <si>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</si>
  <si>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</si>
  <si>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</si>
  <si>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</si>
  <si>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</si>
  <si>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</si>
  <si>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</si>
  <si>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</si>
  <si>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</si>
  <si>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</si>
  <si>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</si>
  <si>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</si>
  <si>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</si>
  <si>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</si>
  <si>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</si>
  <si>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</si>
  <si>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</si>
  <si>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</si>
  <si>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</si>
  <si>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</si>
  <si>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</si>
  <si>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</si>
  <si>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</si>
  <si>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</si>
  <si>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</si>
  <si>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</si>
  <si>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</si>
  <si>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</si>
  <si>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</si>
  <si>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</si>
  <si>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</si>
  <si>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</si>
  <si>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</si>
  <si>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</si>
  <si>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</si>
  <si>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</si>
  <si>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</si>
  <si>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</si>
  <si>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</si>
  <si>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</si>
  <si>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</si>
  <si>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</si>
  <si>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</si>
  <si>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</si>
  <si>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</si>
  <si>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</si>
  <si>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</si>
  <si>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</si>
  <si>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</si>
  <si>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</si>
  <si>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</si>
  <si>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</si>
  <si>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</si>
  <si>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</si>
  <si>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</si>
  <si>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</si>
  <si>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</si>
  <si>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</si>
  <si>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</si>
  <si>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</si>
  <si>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</si>
  <si>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</si>
  <si>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</si>
  <si>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</si>
  <si>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</si>
  <si>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</si>
  <si>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</si>
  <si>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</si>
  <si>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</si>
  <si>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</si>
  <si>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</si>
  <si>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</si>
  <si>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</si>
  <si>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</si>
  <si>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</si>
  <si>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</si>
  <si>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</si>
  <si>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</si>
  <si>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</si>
  <si>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</si>
  <si>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</si>
  <si>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</si>
  <si>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</si>
  <si>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</si>
  <si>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</si>
  <si>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</si>
  <si>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</si>
  <si>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</si>
  <si>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</si>
  <si>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</si>
  <si>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</si>
  <si>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</si>
  <si>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</si>
  <si>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</si>
  <si>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</si>
  <si>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</si>
  <si>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</si>
  <si>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</si>
  <si>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</si>
  <si>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</si>
  <si>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</si>
  <si>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</si>
  <si>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</si>
  <si>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</si>
  <si>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</si>
  <si>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</si>
  <si>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</si>
  <si>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</si>
  <si>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</si>
  <si>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</si>
  <si>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</si>
  <si>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</si>
  <si>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</si>
  <si>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</si>
  <si>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</si>
  <si>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</si>
  <si>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</si>
  <si>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</si>
  <si>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</si>
  <si>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</si>
  <si>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</si>
  <si>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</si>
  <si>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</si>
  <si>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</si>
  <si>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</si>
  <si>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</si>
  <si>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</si>
  <si>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</si>
  <si>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</si>
  <si>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</si>
  <si>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</si>
  <si>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</si>
  <si>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</si>
  <si>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</si>
  <si>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</si>
  <si>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</si>
  <si>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</si>
  <si>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</si>
  <si>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</si>
  <si>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</si>
  <si>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</si>
  <si>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</si>
  <si>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</si>
  <si>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</si>
  <si>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</si>
  <si>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</si>
  <si>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</si>
  <si>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</si>
  <si>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</si>
  <si>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</si>
  <si>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</si>
  <si>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</si>
  <si>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</si>
  <si>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</si>
  <si>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</si>
  <si>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</si>
  <si>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</si>
  <si>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</si>
  <si>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</si>
  <si>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</si>
  <si>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</si>
  <si>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</si>
  <si>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</si>
  <si>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</si>
  <si>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</si>
  <si>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</si>
  <si>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</si>
  <si>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</si>
  <si>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</si>
  <si>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</si>
  <si>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</si>
  <si>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</si>
  <si>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</si>
  <si>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</si>
  <si>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</si>
  <si>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</si>
  <si>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</si>
  <si>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</si>
  <si>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</si>
  <si>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</si>
  <si>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</si>
  <si>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</si>
  <si>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</si>
  <si>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</si>
  <si>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</si>
  <si>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</si>
  <si>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</si>
  <si>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</si>
  <si>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</si>
  <si>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</si>
  <si>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</si>
  <si>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</si>
  <si>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</si>
  <si>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</si>
  <si>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</si>
  <si>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</si>
  <si>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</si>
  <si>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</si>
  <si>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</si>
  <si>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</si>
  <si>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</si>
  <si>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</si>
  <si>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</si>
  <si>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</si>
  <si>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</si>
  <si>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</si>
  <si>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</si>
  <si>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</si>
  <si>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</si>
  <si>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</si>
  <si>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</si>
  <si>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</si>
  <si>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</si>
  <si>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</si>
  <si>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</si>
  <si>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</si>
  <si>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</si>
  <si>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</si>
  <si>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</si>
  <si>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</si>
  <si>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</si>
  <si>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</si>
  <si>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</si>
  <si>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</si>
  <si>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</si>
  <si>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</si>
  <si>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</si>
  <si>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</si>
  <si>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</si>
  <si>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</si>
  <si>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</si>
  <si>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</si>
  <si>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</si>
  <si>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</si>
  <si>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</si>
  <si>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</si>
  <si>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</si>
  <si>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</si>
  <si>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</si>
  <si>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</si>
  <si>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</si>
  <si>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</si>
  <si>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</si>
  <si>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</si>
  <si>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</si>
  <si>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</si>
  <si>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</si>
  <si>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</si>
  <si>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</si>
  <si>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</si>
  <si>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</si>
  <si>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</si>
  <si>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</si>
  <si>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</si>
  <si>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</si>
  <si>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</si>
  <si>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</si>
  <si>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</si>
  <si>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</si>
  <si>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</si>
  <si>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</si>
  <si>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</si>
  <si>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</si>
  <si>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</si>
  <si>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</si>
  <si>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</si>
  <si>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</si>
  <si>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</si>
  <si>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</si>
  <si>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</si>
  <si>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</si>
  <si>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</si>
  <si>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</si>
  <si>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</si>
  <si>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</si>
  <si>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</si>
  <si>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</si>
  <si>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</si>
  <si>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</si>
  <si>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</si>
  <si>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</si>
  <si>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</si>
  <si>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</si>
  <si>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</si>
  <si>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</si>
  <si>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</si>
  <si>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</si>
  <si>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</si>
  <si>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</si>
  <si>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</si>
  <si>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</si>
  <si>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</si>
  <si>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</si>
  <si>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</si>
  <si>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</si>
  <si>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</si>
  <si>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</si>
  <si>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</si>
  <si>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</si>
  <si>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</si>
  <si>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</si>
  <si>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</si>
  <si>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</si>
  <si>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</si>
  <si>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</si>
  <si>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</si>
  <si>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</si>
  <si>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</si>
  <si>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</si>
  <si>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</si>
  <si>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</si>
  <si>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</si>
  <si>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</si>
  <si>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</si>
  <si>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</si>
  <si>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</si>
  <si>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</si>
  <si>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</si>
  <si>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</si>
  <si>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</si>
  <si>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</si>
  <si>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</si>
  <si>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</si>
  <si>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</si>
  <si>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</si>
  <si>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</si>
  <si>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</si>
  <si>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</si>
  <si>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</si>
  <si>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</si>
  <si>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</si>
  <si>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</si>
  <si>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</si>
  <si>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</si>
  <si>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</si>
  <si>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</si>
  <si>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</si>
  <si>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</si>
  <si>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</si>
  <si>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</si>
  <si>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</si>
  <si>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</si>
  <si>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</si>
  <si>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</si>
  <si>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</si>
  <si>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</si>
  <si>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</si>
  <si>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</si>
  <si>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</si>
  <si>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</si>
  <si>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</si>
  <si>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</si>
  <si>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</si>
  <si>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</si>
  <si>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</si>
  <si>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</si>
  <si>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</si>
  <si>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</si>
  <si>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</si>
  <si>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</si>
  <si>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</si>
  <si>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</si>
  <si>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</si>
  <si>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</si>
  <si>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</si>
  <si>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</si>
  <si>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</si>
  <si>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</si>
  <si>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</si>
  <si>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</si>
  <si>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</si>
  <si>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</si>
  <si>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</si>
  <si>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</si>
  <si>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</si>
  <si>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</si>
  <si>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</si>
  <si>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</si>
  <si>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</si>
  <si>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</si>
  <si>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</si>
  <si>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</si>
  <si>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</si>
  <si>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</si>
  <si>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</si>
  <si>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</si>
  <si>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</si>
  <si>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</si>
  <si>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</si>
  <si>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</si>
  <si>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</si>
  <si>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</si>
  <si>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</si>
  <si>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</si>
  <si>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</si>
  <si>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</si>
  <si>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</si>
  <si>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</si>
  <si>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</si>
  <si>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</si>
  <si>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</si>
  <si>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</si>
  <si>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</si>
  <si>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</si>
  <si>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</si>
  <si>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</si>
  <si>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</si>
  <si>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</si>
  <si>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</si>
  <si>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</si>
  <si>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</si>
  <si>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</si>
  <si>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</si>
  <si>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</si>
  <si>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</si>
  <si>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</si>
  <si>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</si>
  <si>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</si>
  <si>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</si>
  <si>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</si>
  <si>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</si>
  <si>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</si>
  <si>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</si>
  <si>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</si>
  <si>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</si>
  <si>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</si>
  <si>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</si>
  <si>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</si>
  <si>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</si>
  <si>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</si>
  <si>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</si>
  <si>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</si>
  <si>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</si>
  <si>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</si>
  <si>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</si>
  <si>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</si>
  <si>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</si>
  <si>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</si>
  <si>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</si>
  <si>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</si>
  <si>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</si>
  <si>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</si>
  <si>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</si>
  <si>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</si>
  <si>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</si>
  <si>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</si>
  <si>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</si>
  <si>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</si>
  <si>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</si>
  <si>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</si>
  <si>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</si>
  <si>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</si>
  <si>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</si>
  <si>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</si>
  <si>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</si>
  <si>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</si>
  <si>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</si>
  <si>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</si>
  <si>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</si>
  <si>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</si>
  <si>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</si>
  <si>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</si>
  <si>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</si>
  <si>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</si>
  <si>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</si>
  <si>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</si>
  <si>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</si>
  <si>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</si>
  <si>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</si>
  <si>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</si>
  <si>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</si>
  <si>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</si>
  <si>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</si>
  <si>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</si>
  <si>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</si>
  <si>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</si>
  <si>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</si>
  <si>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</si>
  <si>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</si>
  <si>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</si>
  <si>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</si>
  <si>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</si>
  <si>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</si>
  <si>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</si>
  <si>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</si>
  <si>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</si>
  <si>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</si>
  <si>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</si>
  <si>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</si>
  <si>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</si>
  <si>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</si>
  <si>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</si>
  <si>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</si>
  <si>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</si>
  <si>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</si>
  <si>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</si>
  <si>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</si>
  <si>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</si>
  <si>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</si>
  <si>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</si>
  <si>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</si>
  <si>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</si>
  <si>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</si>
  <si>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</si>
  <si>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</si>
  <si>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</si>
  <si>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</si>
  <si>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</si>
  <si>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</si>
  <si>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</si>
  <si>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</si>
  <si>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</si>
  <si>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</si>
  <si>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</si>
  <si>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</si>
  <si>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</si>
  <si>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</si>
  <si>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</si>
  <si>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</si>
  <si>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</si>
  <si>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</si>
  <si>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</si>
  <si>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</si>
  <si>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</si>
  <si>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</si>
  <si>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</si>
  <si>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</si>
  <si>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</si>
  <si>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</si>
  <si>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</si>
  <si>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</si>
  <si>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</si>
  <si>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</si>
  <si>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</si>
  <si>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</si>
  <si>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</si>
  <si>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</si>
  <si>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</si>
  <si>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</si>
  <si>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</si>
  <si>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</si>
  <si>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</si>
  <si>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</si>
  <si>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</si>
  <si>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</si>
  <si>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</si>
  <si>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</si>
  <si>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</si>
  <si>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</si>
  <si>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</si>
  <si>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</si>
  <si>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</si>
  <si>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</si>
  <si>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</si>
  <si>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</si>
  <si>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</si>
  <si>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</si>
  <si>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</si>
  <si>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</si>
  <si>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</si>
  <si>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</si>
  <si>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</si>
  <si>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</si>
  <si>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</si>
  <si>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</si>
  <si>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</si>
  <si>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</si>
  <si>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</si>
  <si>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</si>
  <si>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</si>
  <si>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</si>
  <si>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</si>
  <si>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</si>
  <si>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</si>
  <si>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</si>
  <si>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</si>
  <si>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</si>
  <si>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</si>
  <si>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</si>
  <si>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</si>
  <si>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</si>
  <si>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</si>
  <si>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</si>
  <si>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</si>
  <si>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</si>
  <si>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</si>
  <si>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</si>
  <si>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</si>
  <si>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</si>
  <si>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</si>
  <si>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</si>
  <si>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</si>
  <si>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</si>
  <si>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</si>
  <si>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</si>
  <si>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</si>
  <si>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</si>
  <si>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</si>
  <si>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</si>
  <si>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</si>
  <si>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</si>
  <si>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</si>
  <si>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</si>
  <si>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</si>
  <si>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</si>
  <si>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</si>
  <si>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</si>
  <si>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</si>
  <si>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</si>
  <si>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</si>
  <si>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</si>
  <si>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</si>
  <si>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</si>
  <si>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</si>
  <si>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</si>
  <si>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</si>
  <si>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</si>
  <si>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</si>
  <si>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</si>
  <si>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</si>
  <si>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</si>
  <si>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</si>
  <si>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</si>
  <si>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</si>
  <si>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</si>
  <si>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</si>
  <si>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</si>
  <si>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</si>
  <si>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</si>
  <si>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</si>
  <si>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</si>
  <si>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</si>
  <si>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</si>
  <si>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</si>
  <si>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</si>
  <si>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</si>
  <si>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</si>
  <si>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</si>
  <si>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</si>
  <si>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</si>
  <si>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</si>
  <si>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</si>
  <si>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</si>
  <si>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</si>
  <si>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</si>
  <si>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</si>
  <si>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</si>
  <si>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</si>
  <si>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</si>
  <si>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</si>
  <si>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</si>
  <si>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</si>
  <si>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</si>
  <si>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</si>
  <si>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</si>
  <si>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</si>
  <si>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</si>
  <si>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</si>
  <si>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</si>
  <si>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</si>
  <si>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</si>
  <si>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</si>
  <si>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</si>
  <si>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</si>
  <si>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</si>
  <si>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</si>
  <si>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</si>
  <si>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</si>
  <si>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</si>
  <si>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</si>
  <si>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</si>
  <si>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</si>
  <si>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</si>
  <si>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</si>
  <si>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</si>
  <si>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</si>
  <si>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</si>
  <si>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</si>
  <si>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</si>
  <si>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</si>
  <si>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</si>
  <si>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</si>
  <si>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</si>
  <si>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</si>
  <si>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</si>
  <si>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</si>
  <si>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</si>
  <si>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</si>
  <si>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</si>
  <si>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</si>
  <si>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</si>
  <si>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</si>
  <si>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</si>
  <si>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</si>
  <si>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</si>
  <si>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</si>
  <si>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</si>
  <si>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</si>
  <si>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</si>
  <si>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</si>
  <si>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</si>
  <si>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</si>
  <si>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</si>
  <si>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</si>
  <si>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</si>
  <si>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</si>
  <si>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</si>
  <si>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</si>
  <si>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</si>
  <si>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</si>
  <si>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</si>
  <si>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</si>
  <si>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</si>
  <si>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</si>
  <si>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</si>
  <si>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</si>
  <si>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</si>
  <si>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</si>
  <si>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</si>
  <si>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</si>
  <si>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</si>
  <si>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</si>
  <si>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</si>
  <si>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</si>
  <si>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</si>
  <si>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</si>
  <si>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</si>
  <si>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</si>
  <si>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</si>
  <si>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</si>
  <si>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</si>
  <si>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</si>
  <si>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</si>
  <si>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</si>
  <si>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</si>
  <si>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</si>
  <si>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</si>
  <si>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</si>
  <si>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</si>
  <si>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</si>
  <si>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</si>
  <si>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</si>
  <si>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</si>
  <si>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</si>
  <si>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</si>
  <si>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</si>
  <si>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</si>
  <si>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</si>
  <si>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</si>
  <si>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</si>
  <si>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</si>
  <si>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</si>
  <si>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</si>
  <si>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</si>
  <si>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</si>
  <si>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</si>
  <si>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</si>
  <si>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</si>
  <si>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</si>
  <si>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</si>
  <si>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</si>
  <si>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</si>
  <si>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</si>
  <si>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</si>
  <si>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</si>
  <si>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</si>
  <si>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</si>
  <si>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</si>
  <si>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</si>
  <si>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</si>
  <si>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</si>
  <si>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</si>
  <si>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</si>
  <si>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</si>
  <si>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</si>
  <si>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</si>
  <si>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</si>
  <si>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</si>
  <si>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</si>
  <si>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</si>
  <si>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</si>
  <si>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</si>
  <si>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</si>
  <si>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</si>
  <si>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</si>
  <si>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</si>
  <si>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</si>
  <si>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</si>
  <si>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</si>
  <si>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</si>
  <si>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</si>
  <si>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</si>
  <si>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</si>
  <si>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</si>
  <si>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</si>
  <si>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</si>
  <si>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</si>
  <si>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</si>
  <si>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</si>
  <si>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</si>
  <si>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</si>
  <si>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</si>
  <si>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</si>
  <si>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</si>
  <si>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</si>
  <si>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</si>
  <si>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</si>
  <si>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</si>
  <si>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</si>
  <si>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</si>
  <si>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</si>
  <si>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</si>
  <si>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</si>
  <si>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</si>
  <si>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</si>
  <si>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</si>
  <si>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</si>
  <si>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</si>
  <si>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</si>
  <si>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</si>
  <si>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</si>
  <si>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</si>
  <si>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</si>
  <si>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</si>
  <si>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</si>
  <si>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</si>
  <si>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</si>
  <si>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</si>
  <si>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</si>
  <si>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</si>
  <si>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</si>
  <si>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</si>
  <si>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</si>
  <si>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</si>
  <si>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</si>
  <si>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</si>
  <si>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</si>
  <si>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</si>
  <si>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</si>
  <si>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</si>
  <si>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</si>
  <si>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</si>
  <si>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</si>
  <si>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</si>
  <si>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</si>
  <si>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</si>
  <si>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</si>
  <si>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</si>
  <si>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</si>
  <si>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</si>
  <si>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</si>
  <si>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</si>
  <si>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</si>
  <si>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</si>
  <si>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</si>
  <si>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</si>
  <si>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</si>
  <si>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</si>
  <si>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</si>
  <si>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</si>
  <si>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</si>
  <si>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</si>
  <si>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</si>
  <si>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</si>
  <si>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</si>
  <si>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</si>
  <si>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</si>
  <si>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</si>
  <si>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</si>
  <si>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</si>
  <si>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</si>
  <si>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</si>
  <si>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</si>
  <si>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</si>
  <si>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</si>
  <si>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</si>
  <si>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</si>
  <si>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</si>
  <si>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</si>
  <si>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</si>
  <si>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</si>
  <si>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</si>
  <si>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</si>
  <si>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</si>
  <si>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</si>
  <si>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</si>
  <si>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</si>
  <si>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</si>
  <si>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</si>
  <si>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</si>
  <si>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</si>
  <si>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</si>
  <si>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</si>
  <si>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</si>
  <si>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</si>
  <si>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</si>
  <si>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</si>
  <si>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</si>
  <si>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</si>
  <si>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</si>
  <si>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</si>
  <si>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</si>
  <si>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</si>
  <si>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</si>
  <si>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</si>
  <si>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</si>
  <si>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</si>
  <si>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</si>
  <si>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</si>
  <si>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</si>
  <si>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</si>
  <si>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</si>
  <si>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</si>
  <si>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</si>
  <si>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</si>
  <si>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</si>
  <si>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</si>
  <si>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</si>
  <si>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</si>
  <si>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</si>
  <si>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</si>
  <si>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</si>
  <si>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</si>
  <si>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</si>
  <si>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</si>
  <si>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</si>
  <si>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</si>
  <si>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</si>
  <si>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</si>
  <si>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</si>
  <si>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</si>
  <si>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</si>
  <si>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</si>
  <si>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</si>
  <si>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</si>
  <si>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</si>
  <si>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</si>
  <si>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</si>
  <si>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</si>
  <si>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</si>
  <si>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</si>
  <si>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</si>
  <si>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</si>
  <si>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</si>
  <si>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</si>
  <si>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</si>
  <si>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</si>
  <si>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</si>
  <si>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</si>
  <si>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</si>
  <si>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</si>
  <si>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</si>
  <si>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</si>
  <si>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</si>
  <si>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</si>
  <si>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</si>
  <si>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</si>
  <si>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</si>
  <si>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</si>
  <si>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</si>
  <si>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</si>
  <si>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</si>
  <si>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</si>
  <si>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</si>
  <si>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</si>
  <si>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</si>
  <si>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</si>
  <si>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</si>
  <si>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</si>
  <si>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</si>
  <si>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</si>
  <si>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</si>
  <si>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</si>
  <si>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</si>
  <si>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</si>
  <si>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</si>
  <si>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</si>
  <si>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</si>
  <si>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</si>
  <si>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</si>
  <si>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</si>
  <si>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</si>
  <si>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</si>
  <si>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</si>
  <si>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</si>
  <si>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</si>
  <si>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</si>
  <si>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</si>
  <si>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</si>
  <si>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</si>
  <si>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</si>
  <si>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</si>
  <si>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</si>
  <si>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</si>
  <si>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</si>
  <si>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</si>
  <si>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</si>
  <si>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</si>
  <si>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</si>
  <si>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</si>
  <si>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</si>
  <si>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</si>
  <si>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</si>
  <si>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</si>
  <si>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</si>
  <si>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</si>
  <si>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</si>
  <si>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</si>
  <si>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</si>
  <si>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</si>
  <si>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</si>
  <si>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</si>
  <si>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</si>
  <si>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</si>
  <si>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</si>
  <si>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</si>
  <si>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</si>
  <si>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</si>
  <si>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</si>
  <si>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</si>
  <si>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</si>
  <si>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</si>
  <si>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</si>
  <si>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</si>
  <si>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</si>
  <si>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</si>
  <si>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</si>
  <si>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</si>
  <si>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</si>
  <si>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</si>
  <si>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</si>
  <si>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</si>
  <si>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</si>
  <si>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</si>
  <si>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</si>
  <si>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</si>
  <si>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</si>
  <si>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</si>
  <si>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</si>
  <si>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</si>
  <si>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</si>
  <si>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</si>
  <si>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</si>
  <si>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</si>
  <si>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</si>
  <si>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</si>
  <si>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</si>
  <si>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</si>
  <si>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</si>
  <si>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</si>
  <si>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</si>
  <si>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</si>
  <si>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</si>
  <si>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</si>
  <si>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</si>
  <si>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</si>
  <si>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</si>
  <si>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</si>
  <si>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</si>
  <si>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</si>
  <si>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</si>
  <si>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</si>
  <si>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</si>
  <si>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</si>
  <si>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</si>
  <si>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</si>
  <si>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</si>
  <si>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</si>
  <si>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</si>
  <si>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</si>
  <si>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</si>
  <si>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</si>
  <si>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</si>
  <si>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</si>
  <si>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</si>
  <si>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</si>
  <si>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</si>
  <si>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</si>
  <si>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</si>
  <si>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</si>
  <si>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</si>
  <si>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</si>
  <si>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</si>
  <si>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</si>
  <si>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</si>
  <si>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</si>
  <si>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</si>
  <si>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</si>
  <si>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</si>
  <si>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</si>
  <si>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</si>
  <si>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</si>
  <si>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</si>
  <si>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</si>
  <si>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</si>
  <si>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</si>
  <si>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</si>
  <si>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</si>
  <si>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</si>
  <si>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</si>
  <si>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</si>
  <si>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</si>
  <si>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</si>
  <si>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</si>
  <si>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</si>
  <si>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</si>
  <si>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</si>
  <si>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</si>
  <si>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</si>
  <si>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</si>
  <si>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</si>
  <si>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</si>
  <si>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</si>
  <si>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</si>
  <si>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</si>
  <si>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</si>
  <si>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</si>
  <si>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</si>
  <si>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</si>
  <si>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</si>
  <si>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</si>
  <si>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</si>
  <si>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</si>
  <si>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</si>
  <si>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</si>
  <si>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</si>
  <si>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</si>
  <si>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</si>
  <si>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</si>
  <si>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</si>
  <si>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</si>
  <si>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</si>
  <si>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</si>
  <si>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</si>
  <si>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</si>
  <si>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</si>
  <si>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</si>
  <si>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</si>
  <si>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</si>
  <si>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</si>
  <si>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</si>
  <si>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</si>
  <si>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</si>
  <si>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</si>
  <si>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</si>
  <si>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</si>
  <si>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</si>
  <si>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</si>
  <si>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</si>
  <si>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</si>
  <si>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</si>
  <si>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</si>
  <si>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</si>
  <si>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</si>
  <si>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</si>
  <si>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</si>
  <si>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</si>
  <si>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</si>
  <si>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</si>
  <si>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</si>
  <si>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</si>
  <si>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</si>
  <si>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</si>
  <si>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</si>
  <si>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</si>
  <si>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</si>
  <si>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</si>
  <si>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</si>
  <si>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</si>
  <si>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</si>
  <si>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</si>
  <si>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</si>
  <si>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</si>
  <si>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</si>
  <si>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</si>
  <si>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</si>
  <si>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</si>
  <si>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</si>
  <si>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</si>
  <si>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</si>
  <si>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</si>
  <si>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</si>
  <si>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</si>
  <si>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</si>
  <si>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</si>
  <si>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</si>
  <si>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</si>
  <si>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</si>
  <si>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</si>
  <si>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</si>
  <si>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</si>
  <si>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</si>
  <si>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</si>
  <si>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</si>
  <si>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</si>
  <si>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</si>
  <si>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</si>
  <si>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</si>
  <si>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</si>
  <si>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</si>
  <si>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</si>
  <si>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</si>
  <si>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</si>
  <si>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</si>
  <si>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</si>
  <si>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</si>
  <si>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</si>
  <si>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</si>
  <si>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</si>
  <si>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</si>
  <si>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</si>
  <si>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</si>
  <si>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</si>
  <si>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</si>
  <si>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</si>
  <si>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</si>
  <si>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</si>
  <si>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</si>
  <si>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</si>
  <si>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</si>
  <si>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</si>
  <si>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</si>
  <si>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</si>
  <si>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</si>
  <si>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</si>
  <si>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</si>
  <si>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</si>
  <si>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</si>
  <si>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</si>
  <si>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</si>
  <si>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</si>
  <si>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</si>
  <si>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</si>
  <si>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</si>
  <si>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</si>
  <si>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</si>
  <si>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</si>
  <si>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</si>
  <si>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</si>
  <si>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</si>
  <si>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</si>
  <si>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</si>
  <si>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</si>
  <si>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</si>
  <si>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</si>
  <si>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</si>
  <si>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</si>
  <si>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</si>
  <si>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</si>
  <si>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</si>
  <si>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</si>
  <si>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</si>
  <si>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</si>
  <si>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</si>
  <si>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</si>
  <si>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</si>
  <si>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</si>
  <si>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</si>
  <si>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</si>
  <si>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</si>
  <si>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</si>
  <si>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</si>
  <si>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</si>
  <si>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</si>
  <si>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</si>
  <si>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</si>
  <si>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</si>
  <si>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</si>
  <si>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</si>
  <si>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</si>
  <si>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</si>
  <si>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</si>
  <si>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</si>
  <si>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</si>
  <si>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</si>
  <si>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</si>
  <si>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</si>
  <si>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</si>
  <si>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</si>
  <si>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</si>
  <si>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</si>
  <si>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</si>
  <si>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</si>
  <si>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</si>
  <si>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</si>
  <si>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</si>
  <si>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</si>
  <si>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</si>
  <si>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</si>
  <si>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</si>
  <si>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</si>
  <si>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</si>
  <si>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</si>
  <si>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</si>
  <si>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</si>
  <si>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</si>
  <si>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</si>
  <si>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</si>
  <si>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</si>
  <si>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</si>
  <si>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</si>
  <si>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</si>
  <si>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</si>
  <si>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</si>
  <si>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</si>
  <si>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</si>
  <si>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</si>
  <si>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</si>
  <si>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</si>
  <si>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</si>
  <si>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</si>
  <si>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</si>
  <si>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</si>
  <si>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</si>
  <si>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</si>
  <si>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</si>
  <si>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</si>
  <si>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</si>
  <si>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</si>
  <si>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</si>
  <si>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</si>
  <si>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</si>
  <si>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</si>
  <si>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</si>
  <si>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</si>
  <si>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</si>
  <si>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</si>
  <si>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</si>
  <si>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</si>
  <si>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</si>
  <si>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</si>
  <si>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</si>
  <si>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</si>
  <si>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</si>
  <si>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</si>
  <si>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</si>
  <si>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</si>
  <si>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</si>
  <si>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</si>
  <si>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</si>
  <si>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</si>
  <si>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</si>
  <si>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</si>
  <si>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</si>
  <si>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</si>
  <si>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</si>
  <si>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</si>
  <si>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</si>
  <si>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</si>
  <si>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</si>
  <si>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</si>
  <si>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</si>
  <si>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</si>
  <si>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</si>
  <si>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</si>
  <si>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</si>
  <si>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</si>
  <si>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</si>
  <si>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</si>
  <si>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</si>
  <si>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</si>
  <si>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</si>
  <si>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</si>
  <si>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</si>
  <si>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</si>
  <si>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</si>
  <si>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</si>
  <si>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</si>
  <si>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</si>
  <si>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</si>
  <si>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</si>
  <si>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</si>
  <si>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</si>
  <si>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</si>
  <si>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</si>
  <si>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</si>
  <si>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</si>
  <si>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</si>
  <si>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</si>
  <si>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</si>
  <si>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</si>
  <si>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</si>
  <si>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</si>
  <si>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</si>
  <si>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</si>
  <si>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</si>
  <si>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</si>
  <si>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</si>
  <si>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</si>
  <si>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</si>
  <si>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</si>
  <si>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</si>
  <si>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</si>
  <si>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</si>
  <si>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</si>
  <si>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</si>
  <si>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</si>
  <si>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</si>
  <si>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</si>
  <si>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</si>
  <si>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</si>
  <si>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</si>
  <si>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</si>
  <si>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</si>
  <si>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</si>
  <si>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</si>
  <si>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</si>
  <si>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</si>
  <si>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</si>
  <si>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</si>
  <si>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</si>
  <si>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</si>
  <si>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</si>
  <si>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</si>
  <si>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</si>
  <si>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</si>
  <si>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</si>
  <si>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</si>
  <si>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</si>
  <si>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</si>
  <si>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</si>
  <si>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</si>
  <si>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</si>
  <si>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</si>
  <si>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</si>
  <si>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</si>
  <si>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</si>
  <si>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</si>
  <si>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</si>
  <si>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</si>
  <si>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</si>
  <si>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</si>
  <si>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</si>
  <si>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</si>
  <si>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</si>
  <si>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</si>
  <si>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</si>
  <si>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</si>
  <si>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</si>
  <si>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</si>
  <si>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</si>
  <si>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</si>
  <si>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</si>
  <si>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</si>
  <si>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</si>
  <si>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</si>
  <si>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</si>
  <si>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</si>
  <si>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</si>
  <si>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</si>
  <si>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</si>
  <si>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</si>
  <si>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</si>
  <si>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</si>
  <si>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</si>
  <si>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</si>
  <si>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</si>
  <si>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</si>
  <si>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</si>
  <si>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</si>
  <si>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</si>
  <si>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</si>
  <si>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</si>
  <si>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</si>
  <si>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</si>
  <si>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</si>
  <si>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</si>
  <si>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</si>
  <si>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</si>
  <si>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</si>
  <si>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</si>
  <si>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</si>
  <si>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</si>
  <si>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</si>
  <si>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</si>
  <si>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</si>
  <si>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</si>
  <si>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</si>
  <si>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</si>
  <si>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</si>
  <si>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</si>
  <si>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</si>
  <si>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</si>
  <si>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</si>
  <si>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</si>
  <si>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</si>
  <si>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</si>
  <si>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</si>
  <si>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</si>
  <si>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</si>
  <si>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</si>
  <si>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</si>
  <si>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</si>
  <si>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</si>
  <si>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</si>
  <si>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</si>
  <si>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</si>
  <si>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</si>
  <si>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</si>
  <si>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</si>
  <si>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</si>
  <si>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</si>
  <si>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</si>
  <si>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</si>
  <si>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</si>
  <si>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</si>
  <si>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</si>
  <si>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</si>
  <si>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</si>
  <si>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</si>
  <si>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</si>
  <si>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</si>
  <si>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</si>
  <si>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</si>
  <si>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</si>
  <si>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</si>
  <si>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</si>
  <si>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</si>
  <si>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</si>
  <si>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</si>
  <si>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</si>
  <si>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</si>
  <si>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</si>
  <si>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</si>
  <si>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</si>
  <si>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</si>
  <si>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</si>
  <si>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</si>
  <si>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</si>
  <si>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</si>
  <si>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</si>
  <si>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</si>
  <si>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</si>
  <si>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</si>
  <si>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</si>
  <si>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</si>
  <si>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</si>
  <si>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</si>
  <si>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</si>
  <si>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</si>
  <si>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</si>
  <si>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</si>
  <si>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</si>
  <si>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</si>
  <si>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</si>
  <si>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</si>
  <si>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</si>
  <si>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</si>
  <si>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</si>
  <si>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</si>
  <si>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</si>
  <si>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</si>
  <si>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</si>
  <si>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</si>
  <si>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</si>
  <si>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</si>
  <si>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</si>
  <si>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</si>
  <si>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</si>
  <si>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</si>
  <si>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</si>
  <si>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</si>
  <si>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</si>
  <si>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</si>
  <si>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</si>
  <si>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</si>
  <si>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</si>
  <si>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</si>
  <si>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</si>
  <si>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</si>
  <si>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</si>
  <si>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</si>
  <si>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</si>
  <si>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</si>
  <si>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</si>
  <si>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</si>
  <si>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</si>
  <si>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</si>
  <si>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</si>
  <si>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</si>
  <si>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</si>
  <si>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</si>
  <si>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</si>
  <si>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</si>
  <si>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</si>
  <si>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</si>
  <si>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</si>
  <si>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</si>
  <si>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</si>
  <si>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</si>
  <si>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</si>
  <si>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</si>
  <si>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</si>
  <si>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</si>
  <si>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</si>
  <si>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</si>
  <si>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</si>
  <si>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</si>
  <si>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</si>
  <si>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</si>
  <si>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</si>
  <si>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</si>
  <si>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</si>
  <si>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</si>
  <si>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</si>
  <si>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</si>
  <si>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</si>
  <si>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</si>
  <si>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</si>
  <si>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</si>
  <si>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</si>
  <si>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</si>
  <si>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</si>
  <si>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</si>
  <si>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</si>
  <si>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</si>
  <si>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</si>
  <si>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</si>
  <si>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</si>
  <si>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</si>
  <si>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</si>
  <si>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</si>
  <si>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</si>
  <si>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</si>
  <si>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</si>
  <si>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</si>
  <si>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</si>
  <si>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</si>
  <si>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</si>
  <si>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</si>
  <si>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</si>
  <si>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</si>
  <si>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</si>
  <si>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</si>
  <si>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</si>
  <si>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</si>
  <si>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</si>
  <si>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</si>
  <si>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</si>
  <si>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</si>
  <si>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</si>
  <si>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</si>
  <si>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</si>
  <si>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</si>
  <si>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</si>
  <si>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</si>
  <si>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</si>
  <si>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</si>
  <si>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</si>
  <si>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</si>
  <si>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</si>
  <si>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</si>
  <si>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</si>
  <si>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</si>
  <si>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</si>
  <si>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</si>
  <si>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</si>
  <si>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</si>
  <si>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</si>
  <si>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</si>
  <si>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</si>
  <si>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</si>
  <si>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</si>
  <si>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</si>
  <si>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</si>
  <si>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</si>
  <si>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</si>
  <si>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</si>
  <si>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</si>
  <si>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</si>
  <si>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</si>
  <si>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</si>
  <si>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</si>
  <si>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</si>
  <si>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</si>
  <si>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</si>
  <si>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</si>
  <si>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</si>
  <si>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</si>
  <si>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</si>
  <si>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</si>
  <si>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</si>
  <si>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</si>
  <si>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</si>
  <si>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</si>
  <si>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</si>
  <si>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</si>
  <si>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</si>
  <si>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</si>
  <si>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</si>
  <si>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</si>
  <si>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</si>
  <si>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</si>
  <si>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</si>
  <si>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</si>
  <si>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</si>
  <si>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</si>
  <si>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</si>
  <si>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</si>
  <si>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</si>
  <si>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</si>
  <si>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</si>
  <si>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</si>
  <si>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</si>
  <si>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</si>
  <si>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</si>
  <si>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</si>
  <si>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</si>
  <si>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</si>
  <si>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</si>
  <si>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</si>
  <si>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</si>
  <si>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</si>
  <si>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</si>
  <si>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</si>
  <si>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</si>
  <si>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</si>
  <si>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</si>
  <si>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</si>
  <si>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</si>
  <si>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</si>
  <si>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</si>
  <si>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</si>
  <si>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</si>
  <si>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</si>
  <si>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</si>
  <si>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</si>
  <si>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</si>
  <si>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</si>
  <si>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</si>
  <si>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</si>
  <si>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</si>
  <si>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</si>
  <si>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</si>
  <si>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</si>
  <si>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</si>
  <si>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</si>
  <si>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</si>
  <si>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</si>
  <si>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</si>
  <si>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</si>
  <si>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</si>
  <si>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</si>
  <si>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</si>
  <si>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</si>
  <si>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</si>
  <si>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</si>
  <si>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</si>
  <si>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</si>
  <si>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</si>
  <si>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</si>
  <si>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</si>
  <si>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</si>
  <si>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</si>
  <si>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</si>
  <si>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</si>
  <si>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</si>
  <si>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</si>
  <si>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</si>
  <si>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</si>
  <si>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</si>
  <si>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</si>
  <si>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</si>
  <si>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</si>
  <si>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</si>
  <si>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</si>
  <si>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</si>
  <si>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</si>
  <si>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</si>
  <si>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</si>
  <si>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</si>
  <si>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</si>
  <si>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</si>
  <si>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</si>
  <si>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</si>
  <si>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</si>
  <si>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</si>
  <si>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</si>
  <si>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</si>
  <si>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</si>
  <si>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</si>
  <si>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</si>
  <si>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</si>
  <si>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</si>
  <si>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</si>
  <si>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</si>
  <si>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</si>
  <si>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</si>
  <si>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</si>
  <si>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</si>
  <si>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</si>
  <si>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</si>
  <si>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</si>
  <si>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</si>
  <si>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</si>
  <si>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</si>
  <si>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</si>
  <si>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</si>
  <si>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</si>
  <si>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</si>
  <si>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</si>
  <si>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</si>
  <si>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</si>
  <si>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</si>
  <si>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</si>
  <si>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</si>
  <si>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</si>
  <si>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</si>
  <si>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</si>
  <si>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</si>
  <si>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</si>
  <si>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</si>
  <si>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</si>
  <si>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</si>
  <si>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</si>
  <si>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</si>
  <si>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</si>
  <si>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</si>
  <si>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</si>
  <si>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</si>
  <si>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</si>
  <si>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</si>
  <si>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</si>
  <si>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</si>
  <si>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</si>
  <si>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</si>
  <si>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</si>
  <si>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</si>
  <si>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</si>
  <si>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</si>
  <si>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</si>
  <si>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</si>
  <si>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</si>
  <si>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</si>
  <si>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</si>
  <si>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</si>
  <si>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</si>
  <si>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</si>
  <si>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</si>
  <si>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</si>
  <si>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</si>
  <si>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</si>
  <si>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</si>
  <si>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</si>
  <si>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</si>
  <si>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</si>
  <si>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</si>
  <si>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</si>
  <si>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</si>
  <si>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</si>
  <si>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</si>
  <si>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</si>
  <si>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</si>
  <si>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</si>
  <si>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</si>
  <si>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</si>
  <si>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</si>
  <si>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</si>
  <si>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</si>
  <si>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</si>
  <si>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</si>
  <si>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</si>
  <si>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</si>
  <si>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</si>
  <si>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</si>
  <si>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</si>
  <si>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</si>
  <si>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</si>
  <si>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</si>
  <si>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</si>
  <si>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</si>
  <si>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</si>
  <si>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</si>
  <si>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</si>
  <si>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</si>
  <si>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</si>
  <si>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</si>
  <si>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</si>
  <si>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</si>
  <si>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</si>
  <si>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</si>
  <si>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</si>
  <si>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</si>
  <si>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</si>
  <si>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</si>
  <si>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</si>
  <si>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</si>
  <si>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</si>
  <si>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</si>
  <si>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</si>
  <si>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</si>
  <si>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</si>
  <si>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</si>
  <si>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</si>
  <si>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</si>
  <si>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</si>
  <si>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</si>
  <si>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</si>
  <si>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</si>
  <si>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</si>
  <si>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</si>
  <si>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</si>
  <si>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</si>
  <si>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</si>
  <si>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</si>
  <si>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</si>
  <si>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</si>
  <si>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</si>
  <si>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</si>
  <si>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</si>
  <si>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</si>
  <si>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</si>
  <si>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</si>
  <si>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</si>
  <si>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</si>
  <si>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</si>
  <si>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</si>
  <si>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</si>
  <si>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</si>
  <si>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</si>
  <si>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</si>
  <si>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</si>
  <si>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</si>
  <si>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</si>
  <si>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</si>
  <si>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</si>
  <si>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</si>
  <si>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</si>
  <si>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</si>
  <si>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</si>
  <si>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</si>
  <si>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</si>
  <si>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</si>
  <si>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</si>
  <si>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</si>
  <si>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</si>
  <si>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</si>
  <si>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</si>
  <si>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</si>
  <si>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</si>
  <si>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</si>
  <si>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</si>
  <si>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</si>
  <si>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</si>
  <si>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</si>
  <si>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</si>
  <si>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</si>
  <si>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</si>
  <si>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</si>
  <si>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</si>
  <si>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</si>
  <si>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</si>
  <si>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</si>
  <si>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</si>
  <si>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</si>
  <si>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</si>
  <si>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</si>
  <si>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</si>
  <si>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</si>
  <si>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</si>
  <si>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</si>
  <si>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</si>
  <si>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</si>
  <si>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</si>
  <si>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</si>
  <si>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</si>
  <si>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</si>
  <si>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</si>
  <si>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</si>
  <si>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</si>
  <si>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</si>
  <si>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</si>
  <si>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</si>
  <si>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</si>
  <si>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</si>
  <si>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</si>
  <si>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</si>
  <si>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</si>
  <si>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</si>
  <si>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</si>
  <si>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</si>
  <si>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</si>
  <si>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</si>
  <si>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</si>
  <si>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</si>
  <si>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</si>
  <si>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</si>
  <si>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</si>
  <si>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</si>
  <si>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</si>
  <si>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</si>
  <si>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</si>
  <si>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</si>
  <si>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</si>
  <si>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</si>
  <si>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</si>
  <si>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</si>
  <si>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</si>
  <si>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</si>
  <si>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</si>
  <si>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</si>
  <si>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</si>
  <si>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</si>
  <si>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</si>
  <si>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</si>
  <si>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</si>
  <si>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</si>
  <si>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</si>
  <si>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</si>
  <si>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</si>
  <si>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</si>
  <si>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</si>
  <si>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</si>
  <si>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</si>
  <si>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</si>
  <si>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</si>
  <si>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</si>
  <si>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</si>
  <si>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</si>
  <si>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</si>
  <si>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</si>
  <si>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</si>
  <si>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</si>
  <si>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</si>
  <si>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</si>
  <si>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</si>
  <si>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</si>
  <si>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</si>
  <si>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</si>
  <si>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</si>
  <si>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</si>
  <si>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</si>
  <si>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</si>
  <si>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</si>
  <si>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</si>
  <si>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</si>
  <si>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</si>
  <si>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</si>
  <si>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</si>
  <si>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</si>
  <si>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</si>
  <si>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</si>
  <si>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</si>
  <si>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</si>
  <si>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</si>
  <si>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</si>
  <si>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</si>
  <si>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</si>
  <si>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</si>
  <si>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</si>
  <si>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</si>
  <si>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</si>
  <si>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</si>
  <si>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</si>
  <si>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</si>
  <si>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</si>
  <si>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</si>
  <si>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</si>
  <si>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</si>
  <si>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</si>
  <si>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</si>
  <si>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</si>
  <si>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</si>
  <si>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</si>
  <si>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</si>
  <si>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</si>
  <si>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</si>
  <si>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</si>
  <si>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</si>
  <si>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</si>
  <si>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</si>
  <si>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</si>
  <si>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</si>
  <si>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</si>
  <si>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</si>
  <si>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</si>
  <si>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</si>
  <si>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</si>
  <si>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</si>
  <si>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</si>
  <si>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</si>
  <si>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</si>
  <si>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</si>
  <si>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</si>
  <si>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</si>
  <si>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</si>
  <si>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</si>
  <si>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</si>
  <si>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</si>
  <si>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</si>
  <si>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</si>
  <si>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</si>
  <si>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</si>
  <si>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</si>
  <si>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</si>
  <si>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</si>
  <si>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</si>
  <si>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</si>
  <si>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</si>
  <si>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</si>
  <si>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</si>
  <si>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</si>
  <si>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</si>
  <si>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</si>
  <si>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</si>
  <si>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</si>
  <si>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</si>
  <si>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</si>
  <si>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</si>
  <si>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</si>
  <si>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</si>
  <si>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</si>
  <si>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</si>
  <si>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</si>
  <si>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</si>
  <si>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</si>
  <si>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</si>
  <si>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</si>
  <si>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</si>
  <si>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</si>
  <si>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</si>
  <si>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</si>
  <si>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</si>
  <si>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</si>
  <si>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</si>
  <si>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</si>
  <si>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</si>
  <si>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</si>
  <si>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</si>
  <si>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</si>
  <si>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</si>
  <si>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</si>
  <si>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</si>
  <si>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</si>
  <si>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</si>
  <si>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</si>
  <si>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</si>
  <si>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</si>
  <si>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</si>
  <si>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</si>
  <si>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</si>
  <si>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</si>
  <si>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</si>
  <si>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</si>
  <si>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</si>
  <si>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</si>
  <si>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</si>
  <si>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</si>
  <si>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</si>
  <si>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</si>
  <si>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</si>
  <si>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</si>
  <si>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</si>
  <si>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</si>
  <si>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</si>
  <si>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</si>
  <si>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</si>
  <si>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</si>
  <si>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</si>
  <si>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</si>
  <si>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</si>
  <si>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</si>
  <si>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</si>
  <si>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</si>
  <si>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</si>
  <si>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</si>
  <si>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</si>
  <si>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</si>
  <si>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</si>
  <si>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</si>
  <si>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</si>
  <si>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</si>
  <si>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</si>
  <si>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</si>
  <si>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</si>
  <si>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</si>
  <si>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</si>
  <si>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</si>
  <si>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</si>
  <si>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</si>
  <si>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</si>
  <si>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</si>
  <si>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</si>
  <si>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</si>
  <si>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</si>
  <si>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</si>
  <si>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</si>
  <si>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</si>
  <si>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</si>
  <si>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</si>
  <si>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</si>
  <si>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</si>
  <si>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</si>
  <si>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</si>
  <si>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</si>
  <si>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</si>
  <si>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</si>
  <si>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</si>
  <si>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</si>
  <si>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</si>
  <si>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</si>
  <si>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</si>
  <si>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</si>
  <si>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</si>
  <si>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</si>
  <si>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</si>
  <si>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</si>
  <si>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</si>
  <si>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</si>
  <si>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</si>
  <si>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</si>
  <si>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</si>
  <si>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</si>
  <si>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</si>
  <si>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</si>
  <si>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</si>
  <si>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</si>
  <si>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</si>
  <si>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</si>
  <si>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</si>
  <si>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</si>
  <si>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</si>
  <si>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</si>
  <si>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</si>
  <si>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</si>
  <si>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</si>
  <si>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</si>
  <si>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</si>
  <si>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</si>
  <si>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</si>
  <si>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</si>
  <si>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</si>
  <si>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</si>
  <si>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</si>
  <si>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</si>
  <si>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</si>
  <si>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</si>
  <si>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</si>
  <si>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</si>
  <si>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</si>
  <si>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</si>
  <si>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</si>
  <si>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</si>
  <si>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</si>
  <si>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</si>
  <si>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</si>
  <si>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</si>
  <si>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</si>
  <si>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</si>
  <si>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</si>
  <si>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</si>
  <si>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</si>
  <si>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</si>
  <si>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</si>
  <si>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</si>
  <si>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</si>
  <si>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</si>
  <si>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</si>
  <si>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</si>
  <si>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</si>
  <si>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</si>
  <si>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</si>
  <si>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</si>
  <si>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</si>
  <si>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</si>
  <si>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</si>
  <si>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</si>
  <si>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</si>
  <si>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</si>
  <si>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</si>
  <si>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</si>
  <si>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</si>
  <si>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</si>
  <si>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</si>
  <si>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</si>
  <si>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</si>
  <si>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</si>
  <si>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</si>
  <si>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</si>
  <si>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</si>
  <si>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</si>
  <si>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</si>
  <si>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</si>
  <si>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</si>
  <si>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</si>
  <si>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</si>
  <si>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</si>
  <si>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</si>
  <si>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</si>
  <si>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</si>
  <si>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</si>
  <si>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</si>
  <si>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</si>
  <si>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</si>
  <si>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</si>
  <si>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</si>
  <si>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</si>
  <si>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</si>
  <si>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</si>
  <si>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</si>
  <si>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</si>
  <si>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</si>
  <si>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</si>
  <si>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</si>
  <si>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</si>
  <si>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</si>
  <si>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</si>
  <si>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</si>
  <si>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</si>
  <si>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</si>
  <si>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</si>
  <si>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</si>
  <si>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</si>
  <si>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</si>
  <si>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</si>
  <si>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</si>
  <si>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</si>
  <si>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</si>
  <si>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</si>
  <si>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</si>
  <si>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</si>
  <si>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</si>
  <si>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</si>
  <si>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</si>
  <si>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</si>
  <si>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</si>
  <si>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</si>
  <si>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</si>
  <si>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</si>
  <si>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</si>
  <si>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</si>
  <si>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</si>
  <si>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</si>
  <si>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</si>
  <si>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</si>
  <si>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</si>
  <si>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</si>
  <si>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</si>
  <si>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</si>
  <si>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</si>
  <si>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</si>
  <si>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</si>
  <si>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</si>
  <si>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</si>
  <si>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</si>
  <si>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</si>
  <si>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</si>
  <si>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</si>
  <si>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</si>
  <si>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</si>
  <si>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</si>
  <si>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</si>
  <si>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</si>
  <si>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</si>
  <si>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</si>
  <si>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</si>
  <si>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</si>
  <si>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</si>
  <si>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</si>
  <si>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</si>
  <si>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</si>
  <si>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</si>
  <si>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</si>
  <si>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</si>
  <si>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</si>
  <si>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</si>
  <si>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</si>
  <si>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</si>
  <si>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</si>
  <si>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</si>
  <si>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</si>
  <si>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</si>
  <si>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</si>
  <si>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</si>
  <si>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</si>
  <si>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</si>
  <si>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</si>
  <si>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</si>
  <si>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</si>
  <si>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</si>
  <si>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</si>
  <si>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</si>
  <si>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</si>
  <si>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</si>
  <si>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</si>
  <si>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</si>
  <si>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</si>
  <si>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</si>
  <si>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</si>
  <si>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</si>
  <si>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</si>
  <si>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</si>
  <si>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</si>
  <si>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</si>
  <si>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</si>
  <si>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</si>
  <si>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</si>
  <si>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</si>
  <si>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</si>
  <si>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</si>
  <si>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</si>
  <si>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</si>
  <si>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</si>
  <si>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</si>
  <si>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</si>
  <si>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</si>
  <si>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</si>
  <si>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</si>
  <si>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</si>
  <si>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</si>
  <si>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</si>
  <si>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</si>
  <si>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</si>
  <si>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</si>
  <si>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</si>
  <si>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</si>
  <si>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</si>
  <si>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</si>
  <si>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</si>
  <si>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</si>
  <si>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</si>
  <si>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</si>
  <si>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</si>
  <si>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</si>
  <si>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</si>
  <si>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</si>
  <si>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</si>
  <si>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</si>
  <si>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</si>
  <si>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</si>
  <si>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</si>
  <si>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</si>
  <si>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</si>
  <si>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</si>
  <si>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</si>
  <si>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</si>
  <si>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</si>
  <si>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</si>
  <si>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</si>
  <si>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</si>
  <si>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</si>
  <si>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</si>
  <si>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</si>
  <si>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</si>
  <si>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</si>
  <si>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</si>
  <si>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</si>
  <si>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</si>
  <si>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</si>
  <si>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</si>
  <si>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</si>
  <si>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</si>
  <si>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</si>
  <si>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</si>
  <si>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</si>
  <si>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</si>
  <si>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</si>
  <si>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</si>
  <si>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</si>
  <si>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</si>
  <si>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</si>
  <si>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</si>
  <si>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</si>
  <si>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</si>
  <si>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</si>
  <si>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</si>
  <si>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</si>
  <si>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</si>
  <si>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</si>
  <si>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</si>
  <si>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</si>
  <si>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</si>
  <si>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</si>
  <si>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</si>
  <si>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</si>
  <si>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</si>
  <si>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</si>
  <si>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</si>
  <si>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</si>
  <si>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</si>
  <si>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</si>
  <si>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</si>
  <si>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</si>
  <si>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</si>
  <si>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</si>
  <si>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</si>
  <si>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</si>
  <si>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</si>
  <si>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</si>
  <si>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</si>
  <si>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</si>
  <si>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</si>
  <si>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</si>
  <si>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</si>
  <si>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</si>
  <si>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</si>
  <si>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</si>
  <si>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</si>
  <si>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</si>
  <si>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</si>
  <si>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</si>
  <si>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</si>
  <si>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</si>
  <si>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</si>
  <si>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</si>
  <si>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</si>
  <si>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</si>
  <si>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</si>
  <si>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</si>
  <si>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</si>
  <si>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</si>
  <si>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</si>
  <si>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</si>
  <si>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</si>
  <si>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</si>
  <si>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</si>
  <si>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</si>
  <si>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</si>
  <si>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</si>
  <si>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</si>
  <si>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</si>
  <si>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</si>
  <si>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</si>
  <si>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</si>
  <si>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</si>
  <si>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</si>
  <si>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</si>
  <si>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</si>
  <si>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</si>
  <si>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</si>
  <si>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</si>
  <si>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</si>
  <si>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</si>
  <si>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</si>
  <si>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</si>
  <si>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</si>
  <si>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</si>
  <si>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</si>
  <si>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</si>
  <si>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</si>
  <si>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</si>
  <si>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</si>
  <si>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</si>
  <si>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</si>
  <si>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</si>
  <si>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</si>
  <si>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</si>
  <si>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</si>
  <si>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</si>
  <si>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</si>
  <si>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</si>
  <si>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</si>
  <si>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</si>
  <si>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</si>
  <si>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</si>
  <si>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</si>
  <si>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</si>
  <si>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</si>
  <si>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</si>
  <si>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</si>
  <si>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</si>
  <si>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</si>
  <si>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</si>
  <si>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</si>
  <si>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</si>
  <si>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</si>
  <si>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</si>
  <si>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</si>
  <si>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</si>
  <si>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</si>
  <si>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</si>
  <si>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</si>
  <si>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</si>
  <si>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</si>
  <si>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</si>
  <si>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</si>
  <si>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</si>
  <si>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</si>
  <si>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</si>
  <si>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</si>
  <si>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</si>
  <si>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</si>
  <si>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</si>
  <si>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</si>
  <si>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</si>
  <si>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</si>
  <si>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</si>
  <si>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</si>
  <si>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</si>
  <si>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</si>
  <si>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</si>
  <si>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</si>
  <si>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</si>
  <si>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</si>
  <si>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</si>
  <si>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</si>
  <si>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</si>
  <si>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</si>
  <si>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</si>
  <si>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</si>
  <si>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</si>
  <si>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</si>
  <si>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</si>
  <si>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</si>
  <si>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</si>
  <si>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</si>
  <si>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</si>
  <si>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</si>
  <si>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</si>
  <si>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</si>
  <si>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</si>
  <si>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</si>
  <si>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</si>
  <si>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</si>
  <si>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</si>
  <si>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</si>
  <si>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</si>
  <si>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</si>
  <si>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</si>
  <si>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</si>
  <si>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</si>
  <si>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</si>
  <si>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</si>
  <si>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</si>
  <si>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</si>
  <si>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</si>
  <si>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</si>
  <si>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</si>
  <si>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</si>
  <si>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</si>
  <si>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</si>
  <si>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</si>
  <si>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</si>
  <si>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</si>
  <si>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</si>
  <si>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</si>
  <si>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</si>
  <si>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</si>
  <si>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</si>
  <si>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</si>
  <si>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</si>
  <si>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</si>
  <si>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</si>
  <si>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</si>
  <si>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</si>
  <si>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</si>
  <si>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</si>
  <si>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</si>
  <si>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</si>
  <si>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</si>
  <si>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</si>
  <si>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</si>
  <si>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</si>
  <si>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</si>
  <si>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</si>
  <si>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</si>
  <si>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</si>
  <si>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</si>
  <si>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</si>
  <si>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</si>
  <si>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</si>
  <si>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</si>
  <si>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</si>
  <si>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</si>
  <si>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</si>
  <si>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</si>
  <si>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</si>
  <si>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</si>
  <si>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</si>
  <si>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</si>
  <si>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</si>
  <si>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</si>
  <si>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</si>
  <si>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</si>
  <si>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</si>
  <si>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</si>
  <si>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</si>
  <si>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</si>
  <si>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</si>
  <si>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</si>
  <si>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</si>
  <si>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</si>
  <si>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</si>
  <si>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</si>
  <si>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</si>
  <si>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</si>
  <si>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</si>
  <si>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</si>
  <si>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</si>
  <si>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</si>
  <si>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</si>
  <si>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</si>
  <si>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</si>
  <si>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</si>
  <si>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</si>
  <si>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</si>
  <si>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</si>
  <si>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</si>
  <si>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</si>
  <si>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</si>
  <si>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</si>
  <si>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</si>
  <si>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</si>
  <si>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</si>
  <si>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</si>
  <si>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</si>
  <si>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</si>
  <si>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</si>
  <si>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</si>
  <si>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</si>
  <si>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</si>
  <si>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</si>
  <si>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</si>
  <si>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</si>
  <si>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</si>
  <si>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</si>
  <si>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</si>
  <si>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</si>
  <si>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</si>
  <si>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</si>
  <si>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</si>
  <si>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</si>
  <si>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</si>
  <si>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</si>
  <si>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</si>
  <si>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</si>
  <si>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</si>
  <si>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</si>
  <si>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</si>
  <si>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</si>
  <si>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</si>
  <si>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</si>
  <si>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</si>
  <si>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</si>
  <si>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</si>
  <si>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</si>
  <si>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</si>
  <si>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</si>
  <si>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</si>
  <si>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</si>
  <si>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</si>
  <si>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</si>
  <si>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</si>
  <si>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</si>
  <si>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</si>
  <si>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</si>
  <si>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</si>
  <si>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</si>
  <si>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</si>
  <si>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</si>
  <si>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</si>
  <si>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</si>
  <si>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</si>
  <si>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</si>
  <si>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</si>
  <si>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</si>
  <si>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</si>
  <si>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</si>
  <si>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</si>
  <si>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</si>
  <si>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</si>
  <si>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</si>
  <si>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</si>
  <si>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</si>
  <si>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</si>
  <si>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</si>
  <si>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</si>
  <si>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</si>
  <si>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</si>
  <si>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</si>
  <si>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</si>
  <si>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</si>
  <si>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</si>
  <si>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</si>
  <si>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</si>
  <si>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</si>
  <si>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</si>
  <si>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</si>
  <si>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</si>
  <si>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</si>
  <si>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</si>
  <si>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</si>
  <si>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</si>
  <si>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</si>
  <si>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</si>
  <si>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</si>
  <si>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</si>
  <si>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</si>
  <si>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</si>
  <si>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</si>
  <si>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</si>
  <si>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</si>
  <si>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</si>
  <si>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</si>
  <si>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</si>
  <si>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</si>
  <si>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</si>
  <si>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</si>
  <si>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</si>
  <si>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</si>
  <si>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</si>
  <si>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</si>
  <si>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</si>
  <si>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</si>
  <si>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</si>
  <si>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</si>
  <si>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</si>
  <si>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</si>
  <si>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</si>
  <si>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</si>
  <si>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</si>
  <si>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</si>
  <si>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</si>
  <si>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</si>
  <si>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</si>
  <si>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</si>
  <si>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</si>
  <si>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</si>
  <si>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</si>
  <si>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</si>
  <si>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</si>
  <si>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</si>
  <si>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</si>
  <si>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</si>
  <si>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</si>
  <si>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</si>
  <si>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</si>
  <si>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</si>
  <si>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</si>
  <si>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</si>
  <si>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</si>
  <si>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</si>
  <si>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</si>
  <si>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</si>
  <si>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</si>
  <si>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</si>
  <si>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</si>
  <si>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</si>
  <si>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</si>
  <si>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</si>
  <si>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</si>
  <si>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</si>
  <si>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</si>
  <si>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</si>
  <si>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</si>
  <si>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</si>
  <si>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</si>
  <si>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</si>
  <si>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</si>
  <si>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</si>
  <si>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</si>
  <si>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</si>
  <si>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</si>
  <si>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</si>
  <si>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</si>
  <si>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</si>
  <si>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</si>
  <si>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</si>
  <si>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</si>
  <si>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</si>
  <si>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</si>
  <si>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</si>
  <si>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</si>
  <si>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</si>
  <si>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</si>
  <si>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</si>
  <si>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</si>
  <si>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</si>
  <si>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</si>
  <si>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</si>
  <si>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</si>
  <si>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</si>
  <si>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</si>
  <si>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</si>
  <si>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</si>
  <si>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</si>
  <si>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</si>
  <si>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</si>
  <si>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</si>
  <si>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</si>
  <si>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</si>
  <si>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</si>
  <si>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</si>
  <si>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</si>
  <si>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</si>
  <si>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</si>
  <si>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</si>
  <si>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</si>
  <si>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</si>
  <si>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</si>
  <si>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</si>
  <si>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</si>
  <si>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</si>
  <si>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</si>
  <si>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</si>
  <si>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</si>
  <si>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</si>
  <si>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</si>
  <si>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</si>
  <si>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</si>
  <si>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</si>
  <si>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</si>
  <si>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</si>
  <si>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</si>
  <si>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</si>
  <si>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</si>
  <si>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</si>
  <si>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</si>
  <si>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</si>
  <si>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</si>
  <si>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</si>
  <si>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</si>
  <si>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</si>
  <si>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</si>
  <si>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</si>
  <si>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</si>
  <si>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</si>
  <si>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</si>
  <si>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</si>
  <si>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</si>
  <si>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</si>
  <si>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</si>
  <si>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</si>
  <si>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</si>
  <si>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</si>
  <si>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</si>
  <si>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</si>
  <si>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</si>
  <si>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</si>
  <si>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</si>
  <si>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</si>
  <si>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</si>
  <si>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</si>
  <si>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</si>
  <si>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</si>
  <si>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</si>
  <si>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</si>
  <si>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</si>
  <si>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</si>
  <si>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</si>
  <si>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</si>
  <si>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</si>
  <si>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</si>
  <si>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</si>
  <si>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</si>
  <si>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</si>
  <si>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</si>
  <si>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</si>
  <si>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</si>
  <si>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</si>
  <si>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</si>
  <si>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</si>
  <si>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</si>
  <si>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</si>
  <si>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</si>
  <si>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</si>
  <si>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</si>
  <si>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</si>
  <si>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</si>
  <si>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</si>
  <si>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</si>
  <si>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</si>
  <si>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</si>
  <si>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</si>
  <si>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</si>
  <si>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</si>
  <si>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</si>
  <si>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</si>
  <si>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</si>
  <si>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</si>
  <si>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</si>
  <si>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</si>
  <si>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</si>
  <si>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</si>
  <si>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</si>
  <si>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</si>
  <si>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</si>
  <si>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</si>
  <si>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</si>
  <si>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</si>
  <si>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</si>
  <si>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</si>
  <si>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</si>
  <si>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</si>
  <si>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</si>
  <si>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</si>
  <si>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</si>
  <si>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</si>
  <si>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</si>
  <si>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</si>
  <si>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</si>
  <si>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</si>
  <si>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</si>
  <si>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</si>
  <si>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</si>
  <si>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</si>
  <si>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</si>
  <si>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</si>
  <si>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</si>
  <si>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</si>
  <si>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</si>
  <si>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</si>
  <si>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</si>
  <si>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</si>
  <si>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</si>
  <si>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</si>
  <si>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</si>
  <si>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</si>
  <si>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</si>
  <si>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</si>
  <si>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</si>
  <si>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</si>
  <si>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</si>
  <si>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</si>
  <si>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</si>
  <si>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</si>
  <si>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</si>
  <si>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</si>
  <si>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</si>
  <si>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</si>
  <si>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</si>
  <si>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</si>
  <si>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</si>
  <si>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</si>
  <si>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</si>
  <si>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</si>
  <si>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</si>
  <si>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</si>
  <si>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</si>
  <si>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</si>
  <si>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</si>
  <si>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</si>
  <si>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</si>
  <si>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</si>
  <si>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</si>
  <si>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</si>
  <si>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</si>
  <si>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</si>
  <si>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</si>
  <si>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</si>
  <si>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</si>
  <si>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</si>
  <si>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</si>
  <si>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</si>
  <si>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</si>
  <si>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</si>
  <si>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</si>
  <si>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</si>
  <si>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</si>
  <si>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</si>
  <si>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</si>
  <si>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</si>
  <si>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</si>
  <si>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</si>
  <si>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</si>
  <si>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</si>
  <si>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</si>
  <si>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</si>
  <si>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</si>
  <si>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</si>
  <si>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</si>
  <si>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</si>
  <si>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</si>
  <si>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</si>
  <si>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</si>
  <si>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</si>
  <si>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</si>
  <si>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</si>
  <si>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</si>
  <si>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</si>
  <si>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</si>
  <si>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</si>
  <si>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</si>
  <si>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</si>
  <si>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</si>
  <si>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</si>
  <si>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</si>
  <si>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</si>
  <si>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</si>
  <si>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</si>
  <si>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</si>
  <si>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</si>
  <si>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</si>
  <si>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</si>
  <si>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</si>
  <si>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</si>
  <si>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</si>
  <si>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</si>
  <si>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</si>
  <si>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</si>
  <si>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</si>
  <si>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</si>
  <si>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</si>
  <si>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</si>
  <si>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</si>
  <si>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</si>
  <si>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</si>
  <si>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</si>
  <si>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</si>
  <si>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</si>
  <si>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</si>
  <si>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</si>
  <si>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</si>
  <si>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</si>
  <si>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</si>
  <si>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</si>
  <si>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</si>
  <si>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</si>
  <si>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</si>
  <si>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</si>
  <si>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</si>
  <si>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</si>
  <si>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</si>
  <si>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</si>
  <si>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</si>
  <si>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</si>
  <si>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</si>
  <si>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</si>
  <si>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</si>
  <si>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</si>
  <si>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</si>
  <si>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</si>
  <si>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</si>
  <si>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</si>
  <si>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</si>
  <si>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</si>
  <si>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</si>
  <si>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</si>
  <si>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</si>
  <si>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</si>
  <si>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</si>
  <si>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</si>
  <si>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</si>
  <si>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</si>
  <si>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</si>
  <si>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</si>
  <si>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</si>
  <si>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</si>
  <si>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</si>
  <si>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</si>
  <si>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</si>
  <si>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</si>
  <si>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</si>
  <si>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</si>
  <si>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</si>
  <si>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</si>
  <si>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</si>
  <si>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</si>
  <si>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</si>
  <si>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</si>
  <si>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</si>
  <si>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</si>
  <si>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</si>
  <si>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</si>
  <si>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</si>
  <si>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</si>
  <si>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</si>
  <si>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</si>
  <si>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</si>
  <si>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</si>
  <si>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</si>
  <si>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</si>
  <si>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</si>
  <si>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</si>
  <si>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</si>
  <si>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</si>
  <si>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</si>
  <si>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</si>
  <si>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</si>
  <si>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</si>
  <si>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</si>
  <si>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</si>
  <si>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</si>
  <si>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</si>
  <si>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</si>
  <si>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</si>
  <si>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</si>
  <si>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</si>
  <si>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</si>
  <si>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</si>
  <si>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</si>
  <si>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</si>
  <si>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</si>
  <si>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</si>
  <si>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</si>
  <si>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</si>
  <si>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</si>
  <si>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</si>
  <si>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</si>
  <si>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</si>
  <si>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</si>
  <si>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</si>
  <si>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</si>
  <si>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</si>
  <si>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</si>
  <si>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</si>
  <si>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</si>
  <si>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</si>
  <si>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</si>
  <si>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</si>
  <si>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</si>
  <si>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</si>
  <si>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</si>
  <si>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</si>
  <si>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</si>
  <si>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</si>
  <si>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</si>
  <si>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</si>
  <si>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</si>
  <si>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</si>
  <si>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</si>
  <si>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</si>
  <si>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</si>
  <si>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</si>
  <si>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</si>
  <si>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</si>
  <si>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</si>
  <si>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</si>
  <si>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</si>
  <si>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</si>
  <si>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</si>
  <si>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</si>
  <si>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</si>
  <si>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</si>
  <si>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</si>
  <si>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</si>
  <si>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</si>
  <si>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</si>
  <si>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</si>
  <si>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</si>
  <si>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</si>
  <si>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</si>
  <si>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</si>
  <si>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</si>
  <si>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</si>
  <si>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</si>
  <si>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</si>
  <si>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</si>
  <si>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</si>
  <si>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</si>
  <si>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</si>
  <si>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</si>
  <si>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</si>
  <si>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</si>
  <si>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</si>
  <si>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</si>
  <si>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</si>
  <si>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</si>
  <si>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</si>
  <si>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</si>
  <si>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</si>
  <si>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</si>
  <si>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</si>
  <si>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</si>
  <si>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</si>
  <si>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</si>
  <si>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</si>
  <si>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</si>
  <si>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</si>
  <si>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</si>
  <si>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</si>
  <si>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</si>
  <si>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</si>
  <si>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</si>
  <si>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</si>
  <si>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</si>
  <si>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</si>
  <si>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</si>
  <si>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</si>
  <si>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</si>
  <si>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</si>
  <si>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</si>
  <si>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</si>
  <si>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</si>
  <si>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</si>
  <si>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</si>
  <si>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</si>
  <si>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</si>
  <si>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</si>
  <si>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</si>
  <si>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</si>
  <si>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</si>
  <si>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</si>
  <si>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</si>
  <si>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</si>
  <si>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</si>
  <si>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</si>
  <si>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</si>
  <si>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</si>
  <si>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</si>
  <si>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</si>
  <si>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</si>
  <si>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</si>
  <si>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</si>
  <si>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</si>
  <si>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</si>
  <si>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</si>
  <si>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</si>
  <si>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</si>
  <si>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</si>
  <si>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</si>
  <si>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</si>
  <si>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</si>
  <si>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</si>
  <si>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</si>
  <si>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</si>
  <si>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</si>
  <si>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</si>
  <si>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</si>
  <si>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</si>
  <si>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</si>
  <si>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</si>
  <si>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</si>
  <si>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</si>
  <si>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</si>
  <si>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</si>
  <si>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</si>
  <si>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</si>
  <si>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</si>
  <si>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</si>
  <si>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</si>
  <si>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</si>
  <si>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</si>
  <si>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</si>
  <si>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</si>
  <si>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</si>
  <si>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</si>
  <si>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</si>
  <si>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</si>
  <si>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</si>
  <si>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</si>
  <si>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</si>
  <si>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</si>
  <si>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</si>
  <si>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</si>
  <si>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</si>
  <si>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</si>
  <si>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</si>
  <si>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</si>
  <si>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</si>
  <si>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</si>
  <si>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</si>
  <si>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</si>
  <si>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</si>
  <si>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</si>
  <si>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</si>
  <si>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</si>
  <si>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</si>
  <si>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</si>
  <si>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</si>
  <si>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</si>
  <si>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</si>
  <si>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</si>
  <si>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</si>
  <si>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</si>
  <si>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</si>
  <si>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</si>
  <si>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</si>
  <si>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</si>
  <si>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</si>
  <si>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</si>
  <si>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</si>
  <si>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</si>
  <si>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</si>
  <si>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</si>
  <si>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</si>
  <si>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</si>
  <si>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</si>
  <si>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</si>
  <si>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</si>
  <si>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</si>
  <si>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</si>
  <si>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</si>
  <si>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</si>
  <si>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</si>
  <si>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</si>
  <si>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</si>
  <si>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</si>
  <si>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</si>
  <si>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</si>
  <si>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</si>
  <si>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</si>
  <si>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</si>
  <si>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</si>
  <si>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</si>
  <si>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</si>
  <si>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</si>
  <si>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</si>
  <si>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</si>
  <si>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</si>
  <si>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</si>
  <si>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</si>
  <si>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</si>
  <si>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</si>
  <si>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</si>
  <si>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</si>
  <si>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</si>
  <si>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</si>
  <si>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</si>
  <si>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</si>
  <si>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</si>
  <si>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</si>
  <si>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</si>
  <si>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</si>
  <si>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</si>
  <si>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</si>
  <si>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</si>
  <si>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</si>
  <si>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</si>
  <si>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</si>
  <si>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</si>
  <si>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</si>
  <si>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</si>
  <si>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</si>
  <si>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</si>
  <si>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</si>
  <si>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</si>
  <si>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</si>
  <si>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</si>
  <si>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</si>
  <si>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</si>
  <si>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</si>
  <si>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</si>
  <si>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</si>
  <si>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</si>
  <si>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</si>
  <si>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</si>
  <si>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</si>
  <si>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</si>
  <si>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</si>
  <si>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</si>
  <si>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</si>
  <si>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</si>
  <si>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</si>
  <si>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</si>
  <si>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</si>
  <si>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</si>
  <si>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</si>
  <si>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</si>
  <si>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</si>
  <si>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</si>
  <si>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</si>
  <si>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</si>
  <si>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</si>
  <si>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</si>
  <si>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</si>
  <si>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</si>
  <si>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</si>
  <si>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</si>
  <si>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</si>
  <si>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</si>
  <si>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</si>
  <si>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</si>
  <si>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</si>
  <si>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</si>
  <si>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</si>
  <si>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</si>
  <si>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</si>
  <si>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</si>
  <si>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</si>
  <si>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</si>
  <si>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</si>
  <si>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</si>
  <si>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</si>
  <si>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</si>
  <si>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</si>
  <si>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</si>
  <si>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</si>
  <si>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</si>
  <si>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</si>
  <si>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</si>
  <si>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</si>
  <si>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</si>
  <si>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</si>
  <si>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</si>
  <si>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</si>
  <si>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</si>
  <si>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</si>
  <si>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</si>
  <si>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</si>
  <si>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</si>
  <si>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</si>
  <si>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</si>
  <si>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</si>
  <si>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</si>
  <si>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</si>
  <si>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</si>
  <si>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</si>
  <si>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</si>
  <si>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</si>
  <si>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</si>
  <si>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</si>
  <si>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</si>
  <si>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</si>
  <si>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</si>
  <si>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</si>
  <si>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</si>
  <si>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</si>
  <si>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</si>
  <si>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</si>
  <si>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</si>
  <si>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</si>
  <si>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</si>
  <si>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</si>
  <si>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</si>
  <si>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</si>
  <si>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</si>
  <si>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</si>
  <si>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</si>
  <si>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</si>
  <si>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</si>
  <si>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</si>
  <si>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</si>
  <si>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</si>
  <si>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</si>
  <si>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</si>
  <si>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</si>
  <si>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</si>
  <si>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</si>
  <si>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</si>
  <si>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</si>
  <si>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</si>
  <si>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</si>
  <si>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</si>
  <si>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</si>
  <si>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</si>
  <si>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</si>
  <si>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</si>
  <si>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</si>
  <si>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</si>
  <si>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</si>
  <si>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</si>
  <si>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</si>
  <si>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</si>
  <si>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</si>
  <si>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</si>
  <si>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</si>
  <si>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</si>
  <si>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</si>
  <si>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</si>
  <si>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</si>
  <si>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</si>
  <si>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</si>
  <si>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</si>
  <si>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</si>
  <si>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</si>
  <si>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</si>
  <si>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</si>
  <si>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</si>
  <si>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</si>
  <si>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</si>
  <si>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</si>
  <si>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</si>
  <si>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</si>
  <si>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</si>
  <si>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</si>
  <si>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</si>
  <si>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</si>
  <si>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</si>
  <si>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</si>
  <si>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</si>
  <si>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</si>
  <si>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</si>
  <si>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</si>
  <si>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</si>
  <si>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</si>
  <si>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</si>
  <si>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</si>
  <si>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</si>
  <si>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</si>
  <si>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</si>
  <si>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</si>
  <si>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</si>
  <si>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</si>
  <si>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</si>
  <si>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</si>
  <si>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</si>
  <si>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</si>
  <si>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</si>
  <si>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</si>
  <si>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</si>
  <si>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</si>
  <si>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</si>
  <si>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</si>
  <si>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</si>
  <si>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</si>
  <si>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</si>
  <si>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</si>
  <si>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</si>
  <si>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</si>
  <si>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</si>
  <si>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</si>
  <si>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</si>
  <si>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</si>
  <si>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</si>
  <si>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</si>
  <si>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</si>
  <si>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</si>
  <si>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</si>
  <si>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</si>
  <si>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</si>
  <si>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</si>
  <si>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</si>
  <si>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</si>
  <si>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</si>
  <si>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</si>
  <si>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</si>
  <si>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</si>
  <si>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</si>
  <si>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</si>
  <si>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</si>
  <si>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</si>
  <si>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</si>
  <si>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</si>
  <si>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</si>
  <si>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</si>
  <si>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</si>
  <si>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</si>
  <si>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</si>
  <si>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</si>
  <si>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</si>
  <si>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</si>
  <si>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</si>
  <si>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</si>
  <si>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</si>
  <si>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</si>
  <si>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</si>
  <si>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</si>
  <si>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</si>
  <si>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</si>
  <si>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</si>
  <si>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</si>
  <si>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</si>
  <si>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</si>
  <si>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</si>
  <si>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</si>
  <si>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</si>
  <si>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</si>
  <si>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</si>
  <si>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</si>
  <si>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</si>
  <si>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</si>
  <si>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</si>
  <si>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</si>
  <si>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</si>
  <si>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</si>
  <si>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</si>
  <si>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</si>
  <si>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</si>
  <si>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</si>
  <si>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</si>
  <si>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</si>
  <si>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</si>
  <si>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</si>
  <si>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</si>
  <si>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</si>
  <si>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</si>
  <si>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</si>
  <si>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</si>
  <si>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</si>
  <si>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</si>
  <si>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</si>
  <si>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</si>
  <si>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</si>
  <si>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</si>
  <si>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</si>
  <si>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</si>
  <si>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</si>
  <si>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</si>
  <si>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</si>
  <si>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</si>
  <si>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</si>
  <si>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</si>
  <si>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</si>
  <si>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</si>
  <si>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</si>
  <si>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</si>
  <si>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</si>
  <si>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</si>
  <si>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</si>
  <si>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</si>
  <si>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</si>
  <si>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</si>
  <si>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</si>
  <si>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</si>
  <si>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</si>
  <si>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</si>
  <si>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</si>
  <si>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</si>
  <si>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</si>
  <si>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</si>
  <si>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</si>
  <si>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</si>
  <si>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</si>
  <si>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</si>
  <si>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</si>
  <si>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</si>
  <si>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</si>
  <si>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</si>
  <si>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</si>
  <si>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</si>
  <si>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</si>
  <si>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</si>
  <si>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</si>
  <si>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</si>
  <si>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</si>
  <si>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</si>
  <si>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</si>
  <si>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</si>
  <si>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</si>
  <si>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</si>
  <si>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</si>
  <si>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</si>
  <si>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</si>
  <si>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</si>
  <si>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</si>
  <si>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</si>
  <si>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</si>
  <si>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</si>
  <si>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</si>
  <si>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</si>
  <si>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</si>
  <si>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</si>
  <si>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</si>
  <si>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</si>
  <si>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</si>
  <si>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</si>
  <si>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</si>
  <si>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</si>
  <si>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</si>
  <si>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</si>
  <si>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</si>
  <si>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</si>
  <si>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</si>
  <si>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</si>
  <si>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</si>
  <si>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</si>
  <si>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</si>
  <si>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</si>
  <si>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</si>
  <si>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</si>
  <si>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</si>
  <si>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</si>
  <si>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</si>
  <si>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</si>
  <si>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</si>
  <si>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</si>
  <si>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</si>
  <si>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</si>
  <si>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</si>
  <si>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</si>
  <si>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</si>
  <si>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</si>
  <si>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</si>
  <si>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</si>
  <si>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</si>
  <si>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</si>
  <si>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</si>
  <si>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</si>
  <si>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</si>
  <si>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</si>
  <si>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</si>
  <si>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</si>
  <si>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</si>
  <si>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</si>
  <si>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</si>
  <si>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</si>
  <si>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</si>
  <si>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</si>
  <si>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</si>
  <si>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</si>
  <si>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</si>
  <si>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</si>
  <si>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</si>
  <si>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</si>
  <si>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</si>
  <si>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</si>
  <si>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</si>
  <si>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</si>
  <si>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</si>
  <si>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</si>
  <si>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</si>
  <si>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</si>
  <si>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</si>
  <si>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</si>
  <si>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</si>
  <si>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</si>
  <si>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</si>
  <si>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</si>
  <si>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</si>
  <si>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</si>
  <si>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</si>
  <si>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</si>
  <si>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</si>
  <si>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</si>
  <si>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</si>
  <si>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</si>
  <si>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</si>
  <si>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</si>
  <si>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</si>
  <si>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</si>
  <si>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</si>
  <si>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</si>
  <si>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</si>
  <si>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</si>
  <si>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</si>
  <si>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</si>
  <si>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</si>
  <si>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</si>
  <si>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</si>
  <si>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</si>
  <si>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</si>
  <si>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</si>
  <si>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</si>
  <si>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</si>
  <si>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</si>
  <si>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</si>
  <si>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</si>
  <si>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</si>
  <si>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</si>
  <si>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</si>
  <si>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</si>
  <si>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</si>
  <si>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</si>
  <si>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</si>
  <si>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</si>
  <si>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</si>
  <si>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</si>
  <si>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</si>
  <si>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</si>
  <si>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</si>
  <si>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</si>
  <si>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</si>
  <si>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</si>
  <si>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</si>
  <si>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</si>
  <si>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</si>
  <si>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</si>
  <si>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</si>
  <si>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</si>
  <si>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</si>
  <si>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</si>
  <si>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</si>
  <si>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</si>
  <si>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</si>
  <si>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</si>
  <si>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</si>
  <si>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</si>
  <si>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</si>
  <si>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</si>
  <si>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</si>
  <si>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</si>
  <si>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</si>
  <si>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</si>
  <si>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</si>
  <si>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</si>
  <si>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</si>
  <si>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</si>
  <si>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</si>
  <si>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</si>
  <si>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</si>
  <si>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</si>
  <si>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</si>
  <si>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</si>
  <si>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</si>
  <si>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</si>
  <si>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</si>
  <si>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</si>
  <si>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</si>
  <si>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</si>
  <si>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</si>
  <si>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</si>
  <si>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</si>
  <si>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</si>
  <si>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</si>
  <si>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</si>
  <si>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</si>
  <si>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</si>
  <si>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</si>
  <si>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</si>
  <si>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</si>
  <si>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</si>
  <si>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</si>
  <si>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</si>
  <si>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</si>
  <si>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</si>
  <si>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</si>
  <si>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</si>
  <si>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</si>
  <si>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</si>
  <si>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</si>
  <si>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</si>
  <si>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</si>
  <si>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</si>
  <si>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</si>
  <si>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</si>
  <si>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</si>
  <si>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</si>
  <si>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</si>
  <si>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</si>
  <si>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</si>
  <si>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</si>
  <si>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</si>
  <si>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</si>
  <si>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</si>
  <si>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</si>
  <si>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</si>
  <si>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</si>
  <si>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</si>
  <si>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</si>
  <si>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</si>
  <si>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</si>
  <si>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</si>
  <si>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</si>
  <si>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</si>
  <si>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</si>
  <si>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</si>
  <si>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</si>
  <si>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</si>
  <si>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</si>
  <si>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</si>
  <si>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</si>
  <si>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</si>
  <si>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</si>
  <si>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</si>
  <si>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</si>
  <si>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</si>
  <si>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</si>
  <si>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</si>
  <si>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</si>
  <si>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</si>
  <si>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</si>
  <si>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</si>
  <si>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</si>
  <si>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</si>
  <si>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</si>
  <si>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</si>
  <si>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</si>
  <si>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</si>
  <si>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</si>
  <si>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</si>
  <si>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</si>
  <si>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</si>
  <si>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</si>
  <si>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</si>
  <si>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</si>
  <si>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</si>
  <si>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</si>
  <si>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</si>
  <si>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</si>
  <si>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</si>
  <si>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</si>
  <si>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</si>
  <si>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</si>
  <si>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</si>
  <si>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</si>
  <si>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</si>
  <si>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</si>
  <si>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</si>
  <si>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</si>
  <si>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</si>
  <si>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</si>
  <si>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</si>
  <si>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</si>
  <si>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</si>
  <si>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</si>
  <si>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</si>
  <si>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</si>
  <si>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</si>
  <si>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</si>
  <si>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</si>
  <si>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</si>
  <si>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</si>
  <si>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</si>
  <si>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</si>
  <si>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</si>
  <si>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</si>
  <si>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</si>
  <si>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</si>
  <si>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</si>
  <si>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</si>
  <si>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</si>
  <si>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</si>
  <si>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</si>
  <si>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</si>
  <si>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</si>
  <si>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</si>
  <si>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</si>
  <si>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</si>
  <si>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</si>
  <si>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</si>
  <si>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</si>
  <si>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</si>
  <si>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</si>
  <si>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</si>
  <si>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</si>
  <si>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</si>
  <si>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</si>
  <si>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</si>
  <si>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</si>
  <si>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</si>
  <si>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</si>
  <si>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</si>
  <si>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</si>
  <si>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</si>
  <si>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</si>
  <si>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</si>
  <si>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</si>
  <si>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</si>
  <si>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</si>
  <si>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</si>
  <si>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</si>
  <si>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</si>
  <si>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</si>
  <si>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</si>
  <si>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</si>
  <si>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</si>
  <si>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</si>
  <si>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</si>
  <si>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</si>
  <si>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</si>
  <si>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</si>
  <si>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</si>
  <si>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</si>
  <si>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</si>
  <si>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</si>
  <si>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</si>
  <si>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</si>
  <si>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</si>
  <si>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</si>
  <si>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</si>
  <si>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</si>
  <si>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</si>
  <si>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</si>
  <si>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</si>
  <si>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</si>
  <si>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</si>
  <si>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</si>
  <si>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</si>
  <si>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</si>
  <si>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</si>
  <si>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</si>
  <si>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</si>
  <si>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</si>
  <si>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</si>
  <si>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</si>
  <si>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</si>
  <si>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</si>
  <si>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</si>
  <si>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</si>
  <si>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</si>
  <si>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</si>
  <si>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</si>
  <si>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</si>
  <si>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</si>
  <si>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</si>
  <si>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</si>
  <si>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</si>
  <si>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</si>
  <si>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</si>
  <si>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</si>
  <si>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</si>
  <si>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</si>
  <si>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</si>
  <si>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</si>
  <si>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</si>
  <si>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</si>
  <si>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</si>
  <si>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</si>
  <si>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</si>
  <si>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</si>
  <si>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</si>
  <si>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</si>
  <si>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</si>
  <si>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</si>
  <si>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</si>
  <si>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</si>
  <si>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</si>
  <si>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</si>
  <si>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</si>
  <si>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</si>
  <si>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</si>
  <si>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</si>
  <si>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</si>
  <si>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</si>
  <si>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</si>
  <si>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</si>
  <si>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</si>
  <si>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</si>
  <si>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</si>
  <si>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</si>
  <si>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</si>
  <si>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</si>
  <si>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</si>
  <si>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</si>
  <si>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</si>
  <si>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</si>
  <si>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</si>
  <si>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</si>
  <si>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</si>
  <si>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</si>
  <si>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</si>
  <si>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</si>
  <si>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</si>
  <si>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</si>
  <si>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</si>
  <si>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</si>
  <si>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</si>
  <si>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</si>
  <si>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</si>
  <si>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</si>
  <si>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</si>
  <si>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</si>
  <si>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</si>
  <si>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</si>
  <si>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</si>
  <si>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</si>
  <si>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</si>
  <si>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</si>
  <si>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</si>
  <si>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</si>
  <si>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</si>
  <si>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</si>
  <si>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</si>
  <si>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</si>
  <si>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</si>
  <si>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</si>
  <si>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</si>
  <si>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</si>
  <si>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</si>
  <si>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</si>
  <si>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</si>
  <si>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</si>
  <si>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</si>
  <si>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</si>
  <si>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</si>
  <si>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</si>
  <si>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</si>
  <si>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</si>
  <si>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</si>
  <si>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</si>
  <si>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</si>
  <si>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</si>
  <si>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</si>
  <si>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</si>
  <si>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</si>
  <si>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</si>
  <si>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</si>
  <si>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</si>
  <si>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</si>
  <si>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</si>
  <si>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</si>
  <si>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</si>
  <si>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</si>
  <si>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</si>
  <si>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</si>
  <si>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</si>
  <si>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</si>
  <si>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</si>
  <si>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</si>
  <si>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</si>
  <si>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</si>
  <si>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</si>
  <si>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</si>
  <si>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</si>
  <si>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</si>
  <si>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</si>
  <si>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</si>
  <si>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</si>
  <si>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</si>
  <si>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</si>
  <si>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</si>
  <si>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</si>
  <si>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</si>
  <si>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</si>
  <si>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</si>
  <si>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</si>
  <si>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</si>
  <si>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</si>
  <si>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</si>
  <si>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</si>
  <si>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</si>
  <si>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</si>
  <si>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</si>
  <si>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</si>
  <si>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</si>
  <si>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</si>
  <si>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</si>
  <si>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</si>
  <si>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</si>
  <si>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</si>
  <si>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</si>
  <si>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</si>
  <si>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</si>
  <si>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</si>
  <si>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</si>
  <si>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</si>
  <si>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</si>
  <si>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</si>
  <si>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</si>
  <si>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</si>
  <si>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</si>
  <si>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</si>
  <si>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</si>
  <si>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</si>
  <si>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</si>
  <si>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</si>
  <si>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</si>
  <si>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</si>
  <si>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</si>
  <si>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</si>
  <si>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</si>
  <si>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</si>
  <si>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</si>
  <si>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</si>
  <si>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</si>
  <si>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</si>
  <si>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</si>
  <si>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</si>
  <si>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</si>
  <si>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</si>
  <si>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</si>
  <si>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</si>
  <si>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</si>
  <si>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</si>
  <si>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</si>
  <si>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</si>
  <si>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</si>
  <si>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</si>
  <si>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</si>
  <si>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</si>
  <si>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</si>
  <si>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</si>
  <si>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</si>
  <si>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</si>
  <si>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</si>
  <si>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</si>
  <si>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</si>
  <si>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</si>
  <si>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</si>
  <si>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</si>
  <si>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</si>
  <si>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</si>
  <si>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</si>
  <si>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</si>
  <si>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</si>
  <si>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</si>
  <si>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</si>
  <si>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</si>
  <si>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</si>
  <si>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</si>
  <si>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</si>
  <si>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</si>
  <si>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</si>
  <si>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</si>
  <si>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</si>
  <si>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</si>
  <si>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</si>
  <si>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</si>
  <si>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</si>
  <si>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</si>
  <si>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</si>
  <si>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</si>
  <si>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</si>
  <si>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</si>
  <si>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</si>
  <si>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</si>
  <si>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</si>
  <si>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</si>
  <si>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</si>
  <si>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</si>
  <si>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</si>
  <si>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</si>
  <si>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</si>
  <si>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</si>
  <si>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</si>
  <si>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</si>
  <si>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</si>
  <si>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</si>
  <si>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</si>
  <si>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</si>
  <si>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</si>
  <si>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</si>
  <si>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</si>
  <si>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</si>
  <si>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</si>
  <si>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</si>
  <si>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</si>
  <si>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</si>
  <si>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</si>
  <si>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</si>
  <si>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</si>
  <si>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</si>
  <si>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</si>
  <si>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</si>
  <si>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</si>
  <si>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</si>
  <si>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</si>
  <si>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</si>
  <si>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</si>
  <si>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</si>
  <si>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</si>
  <si>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</si>
  <si>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</si>
  <si>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</si>
  <si>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</si>
  <si>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</si>
  <si>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</si>
  <si>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</si>
  <si>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</si>
  <si>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</si>
  <si>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</si>
  <si>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</si>
  <si>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</si>
  <si>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</si>
  <si>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</si>
  <si>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</si>
  <si>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</si>
  <si>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</si>
  <si>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</si>
  <si>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</si>
  <si>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</si>
  <si>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</si>
  <si>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</si>
  <si>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</si>
  <si>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</si>
  <si>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</si>
  <si>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</si>
  <si>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</si>
  <si>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</si>
  <si>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</si>
  <si>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</si>
  <si>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</si>
  <si>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</si>
  <si>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</si>
  <si>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</si>
  <si>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</si>
  <si>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</si>
  <si>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</si>
  <si>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</si>
  <si>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</si>
  <si>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</si>
  <si>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</si>
  <si>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</si>
  <si>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</si>
  <si>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</si>
  <si>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</si>
  <si>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</si>
  <si>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</si>
  <si>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</si>
  <si>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</si>
  <si>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</si>
  <si>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</si>
  <si>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</si>
  <si>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</si>
  <si>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</si>
  <si>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</si>
  <si>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</si>
  <si>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</si>
  <si>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</si>
  <si>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</si>
  <si>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</si>
  <si>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</si>
  <si>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</si>
  <si>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</si>
  <si>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</si>
  <si>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</si>
  <si>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</si>
  <si>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</si>
  <si>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</si>
  <si>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</si>
  <si>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</si>
  <si>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</si>
  <si>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</si>
  <si>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</si>
  <si>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</si>
  <si>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</si>
  <si>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</si>
  <si>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</si>
  <si>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</si>
  <si>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</si>
  <si>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</si>
  <si>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</si>
  <si>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</si>
  <si>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</si>
  <si>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</si>
  <si>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</si>
  <si>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</si>
  <si>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</si>
  <si>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</si>
  <si>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</si>
  <si>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</si>
  <si>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</si>
  <si>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</si>
  <si>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</si>
  <si>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</si>
  <si>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</si>
  <si>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</si>
  <si>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</si>
  <si>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</si>
  <si>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</si>
  <si>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</si>
  <si>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</si>
  <si>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</si>
  <si>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</si>
  <si>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</si>
  <si>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</si>
  <si>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</si>
  <si>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</si>
  <si>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</si>
  <si>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</si>
  <si>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</si>
  <si>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</si>
  <si>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</si>
  <si>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</si>
  <si>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</si>
  <si>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</si>
  <si>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</si>
  <si>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</si>
  <si>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</si>
  <si>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</si>
  <si>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</si>
  <si>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</si>
  <si>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</si>
  <si>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</si>
  <si>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</si>
  <si>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</si>
  <si>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</si>
  <si>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</si>
  <si>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</si>
  <si>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</si>
  <si>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</si>
  <si>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</si>
  <si>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</si>
  <si>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</si>
  <si>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</si>
  <si>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</si>
  <si>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</si>
  <si>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</si>
  <si>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</si>
  <si>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</si>
  <si>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</si>
  <si>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</si>
  <si>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</si>
  <si>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</si>
  <si>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</si>
  <si>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</si>
  <si>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</si>
  <si>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</si>
  <si>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</si>
  <si>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</si>
  <si>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</si>
  <si>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</si>
  <si>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</si>
  <si>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</si>
  <si>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</si>
  <si>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</si>
  <si>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</si>
  <si>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</si>
  <si>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</si>
  <si>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</si>
  <si>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</si>
  <si>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</si>
  <si>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</si>
  <si>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</si>
  <si>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</si>
  <si>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</si>
  <si>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</si>
  <si>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</si>
  <si>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</si>
  <si>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</si>
  <si>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</si>
  <si>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</si>
  <si>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</si>
  <si>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</si>
  <si>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</si>
  <si>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</si>
  <si>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</si>
  <si>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</si>
  <si>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</si>
  <si>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</si>
  <si>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</si>
  <si>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</si>
  <si>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</si>
  <si>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</si>
  <si>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</si>
  <si>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</si>
  <si>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</si>
  <si>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</si>
  <si>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</si>
  <si>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</si>
  <si>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</si>
  <si>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</si>
  <si>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</si>
  <si>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</si>
  <si>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</si>
  <si>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</si>
  <si>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</si>
  <si>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</si>
  <si>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</si>
  <si>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</si>
  <si>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</si>
  <si>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</si>
  <si>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</si>
  <si>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</si>
  <si>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</si>
  <si>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</si>
  <si>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</si>
  <si>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</si>
  <si>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</si>
  <si>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</si>
  <si>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</si>
  <si>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</si>
  <si>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</si>
  <si>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</si>
  <si>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</si>
  <si>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</si>
  <si>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</si>
  <si>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</si>
  <si>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</si>
  <si>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</si>
  <si>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</si>
  <si>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</si>
  <si>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</si>
  <si>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</si>
  <si>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</si>
  <si>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</si>
  <si>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</si>
  <si>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</si>
  <si>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</si>
  <si>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</si>
  <si>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</si>
  <si>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</si>
  <si>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</si>
  <si>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</si>
  <si>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</si>
  <si>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</si>
  <si>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</si>
  <si>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</si>
  <si>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</si>
  <si>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</si>
  <si>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</si>
  <si>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</si>
  <si>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</si>
  <si>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</si>
  <si>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</si>
  <si>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</si>
  <si>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</si>
  <si>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</si>
  <si>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</si>
  <si>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</si>
  <si>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</si>
  <si>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</si>
  <si>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</si>
  <si>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</si>
  <si>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</si>
  <si>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</si>
  <si>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</si>
  <si>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</si>
  <si>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</si>
  <si>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</si>
  <si>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</si>
  <si>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</si>
  <si>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</si>
  <si>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</si>
  <si>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</si>
  <si>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</si>
  <si>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</si>
  <si>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</si>
  <si>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</si>
  <si>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</si>
  <si>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</si>
  <si>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</si>
  <si>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</si>
  <si>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</si>
  <si>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</si>
  <si>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</si>
  <si>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</si>
  <si>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</si>
  <si>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</si>
  <si>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</si>
  <si>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</si>
  <si>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</si>
  <si>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</si>
  <si>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</si>
  <si>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</si>
  <si>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</si>
  <si>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</si>
  <si>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</si>
  <si>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</si>
  <si>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</si>
  <si>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</si>
  <si>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</si>
  <si>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</si>
  <si>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</si>
  <si>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</si>
  <si>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</si>
  <si>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</si>
  <si>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</si>
  <si>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</si>
  <si>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</si>
  <si>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</si>
  <si>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</si>
  <si>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</si>
  <si>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</si>
  <si>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</si>
  <si>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</si>
  <si>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</si>
  <si>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</si>
  <si>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</si>
  <si>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</si>
  <si>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</si>
  <si>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</si>
  <si>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</si>
  <si>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</si>
  <si>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</si>
  <si>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</si>
  <si>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</si>
  <si>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</si>
  <si>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</si>
  <si>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</si>
  <si>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</si>
  <si>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</si>
  <si>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</si>
  <si>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</si>
  <si>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</si>
  <si>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</si>
  <si>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</si>
  <si>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</si>
  <si>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</si>
  <si>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</si>
  <si>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</si>
  <si>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</si>
  <si>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</si>
  <si>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</si>
  <si>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</si>
  <si>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</si>
  <si>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</si>
  <si>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</si>
  <si>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</si>
  <si>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</si>
  <si>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</si>
  <si>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</si>
  <si>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</si>
  <si>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</si>
  <si>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</si>
  <si>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</si>
  <si>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</si>
  <si>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</si>
  <si>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</si>
  <si>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</si>
  <si>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</si>
  <si>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</si>
  <si>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</si>
  <si>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</si>
  <si>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</si>
  <si>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</si>
  <si>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</si>
  <si>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</si>
  <si>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</si>
  <si>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</si>
  <si>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</si>
  <si>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</si>
  <si>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</si>
  <si>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</si>
  <si>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</si>
  <si>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</si>
  <si>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</si>
  <si>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</si>
  <si>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</si>
  <si>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</si>
  <si>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</si>
  <si>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</si>
  <si>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</si>
  <si>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</si>
  <si>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</si>
  <si>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</si>
  <si>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</si>
  <si>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</si>
  <si>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</si>
  <si>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</si>
  <si>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</si>
  <si>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</si>
  <si>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</si>
  <si>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</si>
  <si>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</si>
  <si>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</si>
  <si>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</si>
  <si>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</si>
  <si>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</si>
  <si>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</si>
  <si>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</si>
  <si>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</si>
  <si>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</si>
  <si>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</si>
  <si>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</si>
  <si>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</si>
  <si>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</si>
  <si>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</si>
  <si>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</si>
  <si>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</si>
  <si>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</si>
  <si>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</si>
  <si>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</si>
  <si>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</si>
  <si>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</si>
  <si>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</si>
  <si>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</si>
  <si>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</si>
  <si>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</si>
  <si>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</si>
  <si>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</si>
  <si>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</si>
  <si>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</si>
  <si>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</si>
  <si>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</si>
  <si>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</si>
  <si>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</si>
  <si>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</si>
  <si>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</si>
  <si>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</si>
  <si>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</si>
  <si>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</si>
  <si>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</si>
  <si>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</si>
  <si>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</si>
  <si>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</si>
  <si>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</si>
  <si>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</si>
  <si>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</si>
  <si>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</si>
  <si>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</si>
  <si>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</si>
  <si>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</si>
  <si>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</si>
  <si>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</si>
  <si>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</si>
  <si>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</si>
  <si>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</si>
  <si>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</si>
  <si>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</si>
  <si>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</si>
  <si>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</si>
  <si>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</si>
  <si>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</si>
  <si>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</si>
  <si>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</si>
  <si>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</si>
  <si>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</si>
  <si>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</si>
  <si>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</si>
  <si>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</si>
  <si>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</si>
  <si>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</si>
  <si>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</si>
  <si>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</si>
  <si>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</si>
  <si>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</si>
  <si>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</si>
  <si>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</si>
  <si>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</si>
  <si>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</si>
  <si>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</si>
  <si>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</si>
  <si>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</si>
  <si>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</si>
  <si>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</si>
  <si>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</si>
  <si>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</si>
  <si>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</si>
  <si>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</si>
  <si>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</si>
  <si>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</si>
  <si>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</si>
  <si>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</si>
  <si>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</si>
  <si>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</si>
  <si>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</si>
  <si>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</si>
  <si>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</si>
  <si>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</si>
  <si>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</si>
  <si>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</si>
  <si>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</si>
  <si>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</si>
  <si>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</si>
  <si>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</si>
  <si>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</si>
  <si>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</si>
  <si>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</si>
  <si>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</si>
  <si>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</si>
  <si>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</si>
  <si>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</si>
  <si>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</si>
  <si>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</si>
  <si>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</si>
  <si>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</si>
  <si>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</si>
  <si>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</si>
  <si>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</si>
  <si>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</si>
  <si>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</si>
  <si>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</si>
  <si>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</si>
  <si>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</si>
  <si>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</si>
  <si>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</si>
  <si>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</si>
  <si>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</si>
  <si>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</si>
  <si>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</si>
  <si>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</si>
  <si>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</si>
  <si>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</si>
  <si>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</si>
  <si>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</si>
  <si>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</si>
  <si>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</si>
  <si>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</si>
  <si>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</si>
  <si>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</si>
  <si>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</si>
  <si>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</si>
  <si>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</si>
  <si>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</si>
  <si>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</si>
  <si>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</si>
  <si>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</si>
  <si>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</si>
  <si>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</si>
  <si>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</si>
  <si>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</si>
  <si>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</si>
  <si>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</si>
  <si>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</si>
  <si>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</si>
  <si>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</si>
  <si>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</si>
  <si>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</si>
  <si>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</si>
  <si>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</si>
  <si>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</si>
  <si>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</si>
  <si>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</si>
  <si>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</si>
  <si>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</si>
  <si>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</si>
  <si>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</si>
  <si>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</si>
  <si>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</si>
  <si>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</si>
  <si>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</si>
  <si>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</si>
  <si>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</si>
  <si>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</si>
  <si>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</si>
  <si>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</si>
  <si>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</si>
  <si>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</si>
  <si>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</si>
  <si>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</si>
  <si>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</si>
  <si>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</si>
  <si>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</si>
  <si>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</si>
  <si>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</si>
  <si>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</si>
  <si>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</si>
  <si>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</si>
  <si>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</si>
  <si>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</si>
  <si>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</si>
  <si>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</si>
  <si>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</si>
  <si>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</si>
  <si>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</si>
  <si>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</si>
  <si>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</si>
  <si>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</si>
  <si>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</si>
  <si>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</si>
  <si>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</si>
  <si>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</si>
  <si>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</si>
  <si>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</si>
  <si>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</si>
  <si>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</si>
  <si>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</si>
  <si>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</si>
  <si>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</si>
  <si>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</si>
  <si>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</si>
  <si>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</si>
  <si>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</si>
  <si>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</si>
  <si>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</si>
  <si>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</si>
  <si>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</si>
  <si>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</si>
  <si>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</si>
  <si>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</si>
  <si>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</si>
  <si>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</si>
  <si>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</si>
  <si>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</si>
  <si>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</si>
  <si>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</si>
  <si>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</si>
  <si>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</si>
  <si>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</si>
  <si>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</si>
  <si>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</si>
  <si>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</si>
  <si>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</si>
  <si>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</si>
  <si>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</si>
  <si>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</si>
  <si>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</si>
  <si>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</si>
  <si>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</si>
  <si>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</si>
  <si>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</si>
  <si>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</si>
  <si>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</si>
  <si>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</si>
  <si>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</si>
  <si>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</si>
  <si>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</si>
  <si>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</si>
  <si>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</si>
  <si>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</si>
  <si>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</si>
  <si>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</si>
  <si>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</si>
  <si>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</si>
  <si>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</si>
  <si>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</si>
  <si>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</si>
  <si>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</si>
  <si>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</si>
  <si>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</si>
  <si>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</si>
  <si>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</si>
  <si>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</si>
  <si>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</si>
  <si>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</si>
  <si>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</si>
  <si>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</si>
  <si>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</si>
  <si>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</si>
  <si>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</si>
  <si>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</si>
  <si>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</si>
  <si>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</si>
  <si>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</si>
  <si>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</si>
  <si>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</si>
  <si>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</si>
  <si>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</si>
  <si>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</si>
  <si>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</si>
  <si>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</si>
  <si>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</si>
  <si>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</si>
  <si>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</si>
  <si>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</si>
  <si>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</si>
  <si>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</si>
  <si>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</si>
  <si>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</si>
  <si>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</si>
  <si>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</si>
  <si>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</si>
  <si>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</si>
  <si>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</si>
  <si>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</si>
  <si>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</si>
  <si>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</si>
  <si>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</si>
  <si>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</si>
  <si>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</si>
  <si>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</si>
  <si>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</si>
  <si>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</si>
  <si>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</si>
  <si>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</si>
  <si>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</si>
  <si>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</si>
  <si>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</si>
  <si>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</si>
  <si>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</si>
  <si>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</si>
  <si>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</si>
  <si>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</si>
  <si>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</si>
  <si>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</si>
  <si>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</si>
  <si>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</si>
  <si>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</si>
  <si>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</si>
  <si>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</si>
  <si>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</si>
  <si>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</si>
  <si>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</si>
  <si>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</si>
  <si>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</si>
  <si>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</si>
  <si>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</si>
  <si>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</si>
  <si>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</si>
  <si>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</si>
  <si>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</si>
  <si>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</si>
  <si>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</si>
  <si>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</si>
  <si>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</si>
  <si>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</si>
  <si>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</si>
  <si>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</si>
  <si>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</si>
  <si>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</si>
  <si>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</si>
  <si>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</si>
  <si>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</si>
  <si>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</si>
  <si>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</si>
  <si>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</si>
  <si>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</si>
  <si>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</si>
  <si>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</si>
  <si>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</si>
  <si>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</si>
  <si>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</si>
  <si>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</si>
  <si>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</si>
  <si>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</si>
  <si>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</si>
  <si>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</si>
  <si>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</si>
  <si>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</si>
  <si>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</si>
  <si>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</si>
  <si>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</si>
  <si>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</si>
  <si>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</si>
  <si>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</si>
  <si>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</si>
  <si>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</si>
  <si>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</si>
  <si>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</si>
  <si>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</si>
  <si>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</si>
  <si>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</si>
  <si>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</si>
  <si>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</si>
  <si>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</si>
  <si>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</si>
  <si>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</si>
  <si>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</si>
  <si>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</si>
  <si>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</si>
  <si>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</si>
  <si>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</si>
  <si>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</si>
  <si>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</si>
  <si>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</si>
  <si>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</si>
  <si>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</si>
  <si>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</si>
  <si>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</si>
  <si>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</si>
  <si>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</si>
  <si>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</si>
  <si>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</si>
  <si>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</si>
  <si>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</si>
  <si>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</si>
  <si>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</si>
  <si>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</si>
  <si>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</si>
  <si>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</si>
  <si>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</si>
  <si>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</si>
  <si>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</si>
  <si>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</si>
  <si>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</si>
  <si>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</si>
  <si>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</si>
  <si>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</si>
  <si>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</si>
  <si>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</si>
  <si>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</si>
  <si>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</si>
  <si>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</si>
  <si>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</si>
  <si>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</si>
  <si>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</si>
  <si>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</si>
  <si>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</si>
  <si>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</si>
  <si>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</si>
  <si>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</si>
  <si>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</si>
  <si>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</si>
  <si>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</si>
  <si>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</si>
  <si>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</si>
  <si>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</si>
  <si>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</si>
  <si>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</si>
  <si>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</si>
  <si>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</si>
  <si>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</si>
  <si>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</si>
  <si>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</si>
  <si>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</si>
  <si>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</si>
  <si>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</si>
  <si>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</si>
  <si>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</si>
  <si>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</si>
  <si>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</si>
  <si>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</si>
  <si>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</si>
  <si>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</si>
  <si>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</si>
  <si>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</si>
  <si>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</si>
  <si>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</si>
  <si>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</si>
  <si>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</si>
  <si>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</si>
  <si>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</si>
  <si>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</si>
  <si>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</si>
  <si>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</si>
  <si>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</si>
  <si>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</si>
  <si>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</si>
  <si>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</si>
  <si>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</si>
  <si>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</si>
  <si>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</si>
  <si>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</si>
  <si>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</si>
  <si>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</si>
  <si>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</si>
  <si>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</si>
  <si>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</si>
  <si>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</si>
  <si>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</si>
  <si>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</si>
  <si>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</si>
  <si>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</si>
  <si>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</si>
  <si>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</si>
  <si>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</si>
  <si>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</si>
  <si>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</si>
  <si>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</si>
  <si>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</si>
  <si>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</si>
  <si>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</si>
  <si>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</si>
  <si>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</si>
  <si>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</si>
  <si>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</si>
  <si>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</si>
  <si>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</si>
  <si>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</si>
  <si>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</si>
  <si>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</si>
  <si>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</si>
  <si>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</si>
  <si>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</si>
  <si>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</si>
  <si>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</si>
  <si>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</si>
  <si>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</si>
  <si>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</si>
  <si>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</si>
  <si>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</si>
  <si>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</si>
  <si>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</si>
  <si>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</si>
  <si>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</si>
  <si>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</si>
  <si>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</si>
  <si>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</si>
  <si>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</si>
  <si>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</si>
  <si>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</si>
  <si>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</si>
  <si>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</si>
  <si>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</si>
  <si>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</si>
  <si>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</si>
  <si>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</si>
  <si>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</si>
  <si>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</si>
  <si>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</si>
  <si>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</si>
  <si>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</si>
  <si>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</si>
  <si>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</si>
  <si>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</si>
  <si>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</si>
  <si>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</si>
  <si>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</si>
  <si>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</si>
  <si>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</si>
  <si>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</si>
  <si>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</si>
  <si>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</si>
  <si>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</si>
  <si>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</si>
  <si>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</si>
  <si>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</si>
  <si>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</si>
  <si>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</si>
  <si>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</si>
  <si>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</si>
  <si>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</si>
  <si>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</si>
  <si>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</si>
  <si>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</si>
  <si>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</si>
  <si>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</si>
  <si>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</si>
  <si>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</si>
  <si>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</si>
  <si>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</si>
  <si>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</si>
  <si>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</si>
  <si>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</si>
  <si>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</si>
  <si>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</si>
  <si>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</si>
  <si>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</si>
  <si>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</si>
  <si>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</si>
  <si>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</si>
  <si>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</si>
  <si>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</si>
  <si>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</si>
  <si>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</si>
  <si>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</si>
  <si>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</si>
  <si>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</si>
  <si>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</si>
  <si>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</si>
  <si>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</si>
  <si>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</si>
  <si>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</si>
  <si>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</si>
  <si>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</si>
  <si>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</si>
  <si>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</si>
  <si>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</si>
  <si>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</si>
  <si>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</si>
  <si>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</si>
  <si>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</si>
  <si>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</si>
  <si>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</si>
  <si>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</si>
  <si>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</si>
  <si>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</si>
  <si>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</si>
  <si>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</si>
  <si>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</si>
  <si>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</si>
  <si>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</si>
  <si>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</si>
  <si>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</si>
  <si>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</si>
  <si>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</si>
  <si>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</si>
  <si>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</si>
  <si>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</si>
  <si>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</si>
  <si>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</si>
  <si>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</si>
  <si>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</si>
  <si>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</si>
  <si>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</si>
  <si>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</si>
  <si>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</si>
  <si>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</si>
  <si>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</si>
  <si>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</si>
  <si>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</si>
  <si>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</si>
  <si>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</si>
  <si>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</si>
  <si>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</si>
  <si>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</si>
  <si>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</si>
  <si>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</si>
  <si>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</si>
  <si>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</si>
  <si>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</si>
  <si>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</si>
  <si>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</si>
  <si>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</si>
  <si>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</si>
  <si>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</si>
  <si>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</si>
  <si>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</si>
  <si>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</si>
  <si>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</si>
  <si>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</si>
  <si>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</si>
  <si>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</si>
  <si>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</si>
  <si>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</si>
  <si>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</si>
  <si>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</si>
  <si>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</si>
  <si>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</si>
  <si>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</si>
  <si>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</si>
  <si>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</si>
  <si>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</si>
  <si>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</si>
  <si>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</si>
  <si>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</si>
  <si>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</si>
  <si>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</si>
  <si>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</si>
  <si>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</si>
  <si>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</si>
  <si>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</si>
  <si>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</si>
  <si>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</si>
  <si>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</si>
  <si>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</si>
  <si>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</si>
  <si>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</si>
  <si>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</si>
  <si>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</si>
  <si>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</si>
  <si>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</si>
  <si>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</si>
  <si>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</si>
  <si>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</si>
  <si>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</si>
  <si>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</si>
  <si>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</si>
  <si>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</si>
  <si>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</si>
  <si>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</si>
  <si>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</si>
  <si>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</si>
  <si>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</si>
  <si>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</si>
  <si>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</si>
  <si>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</si>
  <si>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</si>
  <si>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</si>
  <si>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</si>
  <si>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</si>
  <si>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</si>
  <si>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</si>
  <si>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</si>
  <si>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</si>
  <si>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</si>
  <si>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</si>
  <si>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</si>
  <si>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</si>
  <si>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</si>
  <si>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</si>
  <si>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</si>
  <si>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</si>
  <si>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</si>
  <si>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</si>
  <si>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</si>
  <si>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</si>
  <si>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</si>
  <si>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</si>
  <si>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</si>
  <si>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</si>
  <si>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</si>
  <si>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</si>
  <si>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</si>
  <si>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</si>
  <si>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</si>
  <si>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</si>
  <si>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</si>
  <si>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</si>
  <si>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</si>
  <si>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</si>
  <si>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</si>
  <si>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</si>
  <si>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</si>
  <si>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</si>
  <si>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</si>
  <si>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</si>
  <si>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</si>
  <si>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</si>
  <si>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</si>
  <si>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</si>
  <si>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</si>
  <si>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</si>
  <si>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</si>
  <si>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</si>
  <si>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</si>
  <si>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</si>
  <si>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</si>
  <si>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</si>
  <si>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</si>
  <si>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</si>
  <si>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</si>
  <si>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</si>
  <si>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</si>
  <si>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</si>
  <si>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</si>
  <si>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</si>
  <si>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</si>
  <si>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</si>
  <si>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</si>
  <si>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</si>
  <si>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</si>
  <si>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</si>
  <si>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</si>
  <si>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</si>
  <si>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</si>
  <si>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</si>
  <si>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</si>
  <si>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</si>
  <si>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</si>
  <si>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</si>
  <si>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</si>
  <si>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</si>
  <si>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</si>
  <si>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</si>
  <si>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</si>
  <si>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</si>
  <si>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</si>
  <si>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</si>
  <si>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</si>
  <si>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</si>
  <si>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</si>
  <si>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</si>
  <si>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</si>
  <si>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</si>
  <si>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</si>
  <si>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</si>
  <si>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</si>
  <si>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</si>
  <si>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</si>
  <si>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</si>
  <si>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</si>
  <si>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</si>
  <si>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</si>
  <si>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</si>
  <si>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</si>
  <si>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</si>
  <si>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</si>
  <si>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</si>
  <si>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</si>
  <si>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</si>
  <si>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</si>
  <si>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</si>
  <si>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</si>
  <si>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</si>
  <si>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</si>
  <si>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</si>
  <si>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</si>
  <si>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</si>
  <si>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</si>
  <si>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</si>
  <si>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</si>
  <si>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</si>
  <si>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</si>
  <si>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</si>
  <si>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</si>
  <si>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</si>
  <si>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</si>
  <si>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</si>
  <si>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</si>
  <si>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</si>
  <si>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</si>
  <si>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</si>
  <si>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</si>
  <si>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</si>
  <si>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</si>
  <si>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</si>
  <si>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</si>
  <si>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</si>
  <si>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</si>
  <si>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</si>
  <si>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</si>
  <si>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</si>
  <si>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</si>
  <si>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</si>
  <si>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</si>
  <si>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</si>
  <si>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</si>
  <si>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</si>
  <si>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</si>
  <si>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</si>
  <si>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</si>
  <si>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</si>
  <si>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</si>
  <si>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</si>
  <si>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</si>
  <si>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</si>
  <si>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</si>
  <si>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</si>
  <si>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</si>
  <si>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</si>
  <si>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</si>
  <si>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</si>
  <si>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</si>
  <si>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</si>
  <si>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</si>
  <si>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</si>
  <si>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</si>
  <si>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</si>
  <si>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</si>
  <si>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</si>
  <si>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</si>
  <si>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</si>
  <si>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</si>
  <si>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</si>
  <si>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</si>
  <si>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</si>
  <si>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</si>
  <si>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</si>
  <si>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</si>
  <si>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</si>
  <si>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</si>
  <si>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</si>
  <si>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</si>
  <si>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</si>
  <si>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</si>
  <si>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</si>
  <si>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</si>
  <si>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</si>
  <si>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</si>
  <si>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</si>
  <si>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</si>
  <si>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</si>
  <si>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</si>
  <si>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</si>
  <si>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</si>
  <si>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</si>
  <si>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</si>
  <si>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</si>
  <si>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</si>
  <si>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</si>
  <si>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</si>
  <si>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</si>
  <si>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</si>
  <si>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</si>
  <si>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</si>
  <si>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</si>
  <si>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</si>
  <si>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</si>
  <si>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</si>
  <si>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</si>
  <si>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</si>
  <si>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</si>
  <si>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</si>
  <si>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</si>
  <si>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</si>
  <si>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</si>
  <si>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</si>
  <si>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</si>
  <si>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</si>
  <si>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</si>
  <si>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</si>
  <si>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</si>
  <si>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</si>
  <si>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</si>
  <si>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</si>
  <si>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</si>
  <si>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</si>
  <si>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</si>
  <si>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</si>
  <si>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</si>
  <si>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</si>
  <si>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</si>
  <si>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</si>
  <si>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</si>
  <si>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</si>
  <si>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</si>
  <si>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</si>
  <si>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</si>
  <si>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</si>
  <si>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</si>
  <si>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</si>
  <si>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</si>
  <si>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</si>
  <si>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</si>
  <si>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</si>
  <si>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</si>
  <si>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</si>
  <si>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</si>
  <si>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</si>
  <si>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</si>
  <si>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</si>
  <si>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</si>
  <si>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</si>
  <si>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</si>
  <si>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</si>
  <si>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</si>
  <si>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</si>
  <si>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</si>
  <si>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</si>
  <si>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</si>
  <si>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</si>
  <si>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</si>
  <si>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</si>
  <si>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</si>
  <si>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</si>
  <si>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</si>
  <si>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</si>
  <si>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</si>
  <si>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</si>
  <si>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</si>
  <si>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</si>
  <si>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</si>
  <si>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</si>
  <si>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</si>
  <si>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</si>
  <si>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</si>
  <si>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</si>
  <si>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</si>
  <si>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</si>
  <si>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</si>
  <si>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</si>
  <si>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</si>
  <si>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</si>
  <si>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</si>
  <si>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</si>
  <si>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</si>
  <si>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</si>
  <si>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</si>
  <si>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</si>
  <si>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</si>
  <si>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</si>
  <si>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</si>
  <si>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</si>
  <si>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</si>
  <si>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</si>
  <si>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</si>
  <si>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</si>
  <si>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</si>
  <si>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</si>
  <si>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</si>
  <si>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</si>
  <si>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</si>
  <si>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</si>
  <si>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</si>
  <si>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</si>
  <si>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</si>
  <si>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</si>
  <si>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</si>
  <si>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</si>
  <si>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</si>
  <si>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</si>
  <si>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</si>
  <si>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</si>
  <si>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</si>
  <si>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</si>
  <si>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</si>
  <si>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</si>
  <si>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</si>
  <si>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</si>
  <si>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</si>
  <si>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</si>
  <si>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</si>
  <si>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</si>
  <si>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</si>
  <si>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</si>
  <si>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</si>
  <si>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</si>
  <si>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</si>
  <si>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</si>
  <si>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</si>
  <si>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</si>
  <si>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</si>
  <si>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</si>
  <si>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</si>
  <si>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</si>
  <si>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</si>
  <si>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</si>
  <si>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</si>
  <si>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</si>
  <si>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</si>
  <si>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</si>
  <si>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</si>
  <si>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</si>
  <si>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</si>
  <si>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</si>
  <si>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</si>
  <si>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</si>
  <si>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</si>
  <si>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</si>
  <si>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</si>
  <si>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</si>
  <si>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</si>
  <si>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</si>
  <si>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</si>
  <si>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</si>
  <si>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</si>
  <si>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</si>
  <si>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</si>
  <si>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</si>
  <si>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</si>
  <si>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</si>
  <si>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</si>
  <si>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</si>
  <si>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</si>
  <si>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</si>
  <si>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</si>
  <si>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</si>
  <si>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</si>
  <si>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</si>
  <si>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</si>
  <si>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</si>
  <si>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</si>
  <si>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</si>
  <si>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</si>
  <si>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</si>
  <si>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</si>
  <si>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</si>
  <si>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</si>
  <si>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</si>
  <si>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</si>
  <si>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</si>
  <si>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</si>
  <si>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</si>
  <si>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</si>
  <si>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</si>
  <si>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</si>
  <si>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</si>
  <si>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</si>
  <si>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</si>
  <si>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</si>
  <si>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</si>
  <si>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</si>
  <si>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</si>
  <si>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</si>
  <si>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</si>
  <si>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</si>
  <si>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</si>
  <si>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</si>
  <si>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</si>
  <si>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</si>
  <si>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</si>
  <si>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</si>
  <si>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</si>
  <si>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</si>
  <si>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</si>
  <si>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</si>
  <si>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</si>
  <si>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</si>
  <si>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</si>
  <si>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</si>
  <si>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</si>
  <si>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</si>
  <si>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</si>
  <si>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</si>
  <si>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</si>
  <si>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</si>
  <si>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</si>
  <si>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</si>
  <si>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</si>
  <si>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</si>
  <si>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</si>
  <si>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</si>
  <si>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</si>
  <si>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</si>
  <si>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</si>
  <si>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</si>
  <si>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</si>
  <si>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</si>
  <si>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</si>
  <si>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</si>
  <si>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</si>
  <si>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</si>
  <si>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</si>
  <si>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</si>
  <si>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</si>
  <si>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</si>
  <si>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</si>
  <si>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</si>
  <si>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</si>
  <si>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</si>
  <si>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</si>
  <si>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</si>
  <si>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</si>
  <si>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</si>
  <si>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</si>
  <si>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</si>
  <si>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</si>
  <si>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</si>
  <si>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</si>
  <si>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</si>
  <si>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</si>
  <si>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</si>
  <si>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</si>
  <si>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</si>
  <si>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</si>
  <si>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</si>
  <si>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</si>
  <si>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</si>
  <si>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</si>
  <si>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</si>
  <si>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</si>
  <si>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</si>
  <si>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</si>
  <si>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</si>
  <si>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</si>
  <si>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</si>
  <si>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</si>
  <si>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</si>
  <si>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</si>
  <si>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</si>
  <si>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</si>
  <si>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</si>
  <si>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</si>
  <si>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</si>
  <si>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</si>
  <si>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</si>
  <si>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</si>
  <si>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</si>
  <si>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</si>
  <si>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</si>
  <si>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</si>
  <si>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</si>
  <si>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</si>
  <si>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</si>
  <si>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</si>
  <si>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</si>
  <si>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</si>
  <si>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</si>
  <si>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</si>
  <si>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</si>
  <si>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</si>
  <si>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</si>
  <si>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</si>
  <si>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</si>
  <si>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</si>
  <si>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</si>
  <si>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</si>
  <si>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</si>
  <si>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</si>
  <si>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</si>
  <si>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</si>
  <si>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</si>
  <si>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</si>
  <si>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</si>
  <si>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</si>
  <si>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</si>
  <si>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</si>
  <si>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</si>
  <si>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</si>
  <si>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</si>
  <si>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</si>
  <si>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</si>
  <si>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</si>
  <si>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</si>
  <si>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</si>
  <si>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</si>
  <si>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</si>
  <si>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</si>
  <si>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</si>
  <si>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</si>
  <si>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</si>
  <si>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</si>
  <si>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</si>
  <si>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</si>
  <si>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</si>
  <si>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</si>
  <si>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</si>
  <si>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</si>
  <si>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</si>
  <si>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</si>
  <si>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</si>
  <si>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</si>
  <si>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</si>
  <si>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</si>
  <si>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</si>
  <si>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</si>
  <si>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</si>
  <si>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</si>
  <si>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</si>
  <si>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</si>
  <si>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</si>
  <si>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</si>
  <si>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</si>
  <si>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</si>
  <si>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</si>
  <si>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</si>
  <si>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</si>
  <si>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</si>
  <si>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</si>
  <si>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</si>
  <si>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</si>
  <si>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</si>
  <si>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</si>
  <si>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</si>
  <si>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</si>
  <si>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</si>
  <si>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</si>
  <si>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</si>
  <si>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</si>
  <si>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</si>
  <si>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</si>
  <si>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</si>
  <si>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</si>
  <si>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</si>
  <si>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</si>
  <si>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</si>
  <si>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</si>
  <si>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</si>
  <si>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</si>
  <si>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</si>
  <si>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</si>
  <si>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</si>
  <si>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</si>
  <si>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</si>
  <si>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</si>
  <si>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</si>
  <si>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</si>
  <si>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</si>
  <si>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</si>
  <si>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</si>
  <si>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</si>
  <si>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</si>
  <si>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</si>
  <si>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</si>
  <si>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</si>
  <si>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</si>
  <si>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</si>
  <si>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</si>
  <si>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</si>
  <si>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</si>
  <si>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</si>
  <si>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</si>
  <si>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</si>
  <si>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</si>
  <si>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</si>
  <si>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</si>
  <si>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</si>
  <si>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</si>
  <si>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</si>
  <si>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</si>
  <si>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</si>
  <si>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</si>
  <si>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</si>
  <si>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</si>
  <si>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</si>
  <si>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</si>
  <si>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</si>
  <si>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</si>
  <si>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</si>
  <si>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</si>
  <si>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</si>
  <si>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</si>
  <si>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</si>
  <si>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</si>
  <si>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</si>
  <si>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</si>
  <si>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</si>
  <si>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</si>
  <si>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</si>
  <si>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</si>
  <si>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</si>
  <si>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</si>
  <si>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</si>
  <si>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</si>
  <si>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</si>
  <si>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</si>
  <si>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</si>
  <si>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</si>
  <si>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</si>
  <si>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</si>
  <si>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</si>
  <si>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</si>
  <si>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</si>
  <si>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</si>
  <si>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</si>
  <si>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</si>
  <si>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</si>
  <si>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</si>
  <si>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</si>
  <si>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</si>
  <si>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</si>
  <si>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</si>
  <si>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</si>
  <si>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</si>
  <si>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</si>
  <si>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</si>
  <si>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</si>
  <si>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</si>
  <si>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</si>
  <si>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</si>
  <si>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</si>
  <si>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</si>
  <si>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</si>
  <si>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</si>
  <si>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</si>
  <si>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</si>
  <si>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</si>
  <si>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</si>
  <si>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</si>
  <si>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</si>
  <si>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</si>
  <si>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</si>
  <si>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</si>
  <si>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</si>
  <si>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</si>
  <si>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</si>
  <si>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</si>
  <si>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</si>
  <si>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</si>
  <si>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</si>
  <si>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</si>
  <si>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</si>
  <si>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</si>
  <si>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</si>
  <si>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</si>
  <si>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</si>
  <si>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</si>
  <si>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</si>
  <si>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</si>
  <si>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</si>
  <si>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</si>
  <si>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</si>
  <si>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</si>
  <si>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</si>
  <si>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</si>
  <si>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</si>
  <si>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</si>
  <si>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</si>
  <si>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</si>
  <si>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</si>
  <si>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</si>
  <si>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</si>
  <si>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</si>
  <si>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</si>
  <si>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</si>
  <si>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</si>
  <si>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</si>
  <si>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</si>
  <si>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</si>
  <si>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</si>
  <si>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</si>
  <si>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</si>
  <si>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</si>
  <si>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</si>
  <si>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</si>
  <si>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</si>
  <si>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</si>
  <si>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</si>
  <si>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</si>
  <si>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</si>
  <si>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</si>
  <si>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</si>
  <si>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</si>
  <si>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</si>
  <si>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</si>
  <si>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</si>
  <si>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</si>
  <si>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</si>
  <si>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</si>
  <si>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</si>
  <si>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</si>
  <si>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</si>
  <si>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</si>
  <si>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</si>
  <si>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</si>
  <si>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</si>
  <si>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</si>
  <si>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</si>
  <si>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</si>
  <si>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</si>
  <si>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</si>
  <si>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</si>
  <si>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</si>
  <si>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</si>
  <si>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</si>
  <si>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</si>
  <si>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</si>
  <si>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</si>
  <si>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</si>
  <si>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</si>
  <si>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</si>
  <si>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</si>
  <si>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</si>
  <si>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</si>
  <si>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</si>
  <si>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</si>
  <si>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</si>
  <si>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</si>
  <si>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</si>
  <si>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</si>
  <si>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</si>
  <si>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</si>
  <si>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</si>
  <si>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</si>
  <si>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</si>
  <si>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</si>
  <si>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</si>
  <si>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</si>
  <si>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</si>
  <si>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</si>
  <si>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</si>
  <si>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</si>
  <si>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</si>
  <si>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</si>
  <si>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</si>
  <si>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</si>
  <si>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</si>
  <si>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</si>
  <si>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</si>
  <si>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</si>
  <si>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</si>
  <si>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</si>
  <si>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</si>
  <si>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</si>
  <si>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</si>
  <si>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</si>
  <si>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</si>
  <si>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</si>
  <si>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</si>
  <si>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</si>
  <si>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</si>
  <si>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</si>
  <si>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</si>
  <si>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</si>
  <si>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</si>
  <si>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</si>
  <si>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</si>
  <si>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</si>
  <si>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</si>
  <si>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</si>
  <si>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</si>
  <si>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</si>
  <si>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</si>
  <si>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</si>
  <si>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</si>
  <si>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</si>
  <si>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</si>
  <si>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</si>
  <si>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</si>
  <si>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</si>
  <si>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</si>
  <si>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</si>
  <si>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</si>
  <si>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</si>
  <si>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</si>
  <si>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</si>
  <si>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</si>
  <si>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</si>
  <si>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</si>
  <si>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</si>
  <si>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</si>
  <si>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</si>
  <si>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</si>
  <si>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</si>
  <si>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</si>
  <si>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</si>
  <si>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</si>
  <si>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</si>
  <si>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</si>
  <si>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</si>
  <si>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</si>
  <si>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</si>
  <si>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</si>
  <si>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</si>
  <si>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</si>
  <si>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</si>
  <si>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</si>
  <si>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</si>
  <si>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</si>
  <si>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</si>
  <si>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</si>
  <si>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</si>
  <si>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</si>
  <si>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</si>
  <si>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</si>
  <si>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</si>
  <si>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</si>
  <si>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</si>
  <si>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</si>
  <si>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</si>
  <si>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</si>
  <si>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</si>
  <si>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</si>
  <si>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</si>
  <si>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</si>
  <si>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</si>
  <si>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</si>
  <si>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</si>
  <si>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</si>
  <si>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</si>
  <si>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</si>
  <si>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</si>
  <si>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</si>
  <si>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</si>
  <si>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</si>
  <si>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</si>
  <si>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</si>
  <si>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</si>
  <si>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</si>
  <si>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</si>
  <si>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</si>
  <si>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</si>
  <si>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</si>
  <si>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</si>
  <si>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</si>
  <si>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</si>
  <si>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</si>
  <si>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</si>
  <si>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</si>
  <si>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</si>
  <si>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</si>
  <si>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</si>
  <si>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</si>
  <si>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</si>
  <si>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</si>
  <si>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</si>
  <si>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</si>
  <si>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</si>
  <si>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</si>
  <si>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</si>
  <si>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</si>
  <si>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</si>
  <si>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</si>
  <si>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</si>
  <si>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</si>
  <si>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</si>
  <si>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</si>
  <si>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</si>
  <si>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</si>
  <si>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</si>
  <si>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</si>
  <si>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</si>
  <si>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</si>
  <si>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</si>
  <si>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</si>
  <si>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</si>
  <si>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</si>
  <si>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</si>
  <si>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</si>
  <si>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</si>
  <si>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</si>
  <si>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</si>
  <si>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</si>
  <si>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</si>
  <si>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</si>
  <si>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</si>
  <si>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</si>
  <si>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</si>
  <si>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</si>
  <si>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</si>
  <si>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</si>
  <si>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</si>
  <si>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</si>
  <si>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</si>
  <si>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</si>
  <si>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</si>
  <si>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</si>
  <si>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</si>
  <si>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</si>
  <si>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</si>
  <si>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</si>
  <si>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</si>
  <si>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</si>
  <si>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</si>
  <si>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</si>
  <si>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</si>
  <si>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</si>
  <si>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</si>
  <si>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</si>
  <si>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</si>
  <si>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</si>
  <si>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</si>
  <si>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</si>
  <si>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</si>
  <si>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</si>
  <si>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</si>
  <si>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</si>
  <si>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</si>
  <si>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</si>
  <si>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</si>
  <si>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</si>
  <si>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</si>
  <si>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</si>
  <si>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</si>
  <si>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</si>
  <si>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</si>
  <si>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</si>
  <si>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</si>
  <si>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</si>
  <si>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</si>
  <si>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</si>
  <si>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</si>
  <si>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</si>
  <si>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</si>
  <si>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</si>
  <si>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</si>
  <si>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</si>
  <si>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</si>
  <si>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</si>
  <si>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</si>
  <si>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</si>
  <si>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</si>
  <si>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</si>
  <si>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</si>
  <si>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</si>
  <si>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</si>
  <si>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</si>
  <si>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</si>
  <si>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</si>
  <si>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</si>
  <si>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</si>
  <si>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</si>
  <si>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</si>
  <si>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</si>
  <si>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</si>
  <si>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</si>
  <si>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</si>
  <si>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</si>
  <si>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</si>
  <si>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</si>
  <si>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</si>
  <si>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</si>
  <si>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</si>
  <si>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</si>
  <si>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</si>
  <si>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</si>
  <si>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</si>
  <si>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</si>
  <si>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</si>
  <si>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</si>
  <si>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</si>
  <si>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</si>
  <si>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</si>
  <si>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</si>
  <si>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</si>
  <si>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</si>
  <si>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</si>
  <si>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</si>
  <si>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</si>
  <si>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</si>
  <si>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</si>
  <si>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</si>
  <si>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</si>
  <si>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</si>
  <si>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</si>
  <si>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</si>
  <si>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</si>
  <si>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</si>
  <si>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</si>
  <si>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</si>
  <si>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</si>
  <si>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</si>
  <si>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</si>
  <si>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</si>
  <si>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</si>
  <si>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</si>
  <si>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</si>
  <si>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</si>
  <si>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</si>
  <si>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</si>
  <si>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</si>
  <si>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</si>
  <si>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</si>
  <si>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</si>
  <si>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</si>
  <si>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</si>
  <si>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</si>
  <si>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</si>
  <si>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</si>
  <si>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</si>
  <si>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</si>
  <si>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</si>
  <si>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</si>
  <si>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</si>
  <si>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</si>
  <si>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</si>
  <si>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</si>
  <si>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</si>
  <si>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</si>
  <si>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</si>
  <si>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</si>
  <si>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</si>
  <si>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</si>
  <si>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</si>
  <si>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</si>
  <si>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</si>
  <si>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</si>
  <si>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</si>
  <si>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</si>
  <si>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</si>
  <si>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</si>
  <si>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</si>
  <si>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</si>
  <si>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</si>
  <si>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</si>
  <si>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</si>
  <si>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</si>
  <si>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</si>
  <si>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</si>
  <si>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</si>
  <si>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</si>
  <si>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</si>
  <si>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</si>
  <si>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</si>
  <si>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</si>
  <si>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</si>
  <si>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</si>
  <si>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</si>
  <si>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</si>
  <si>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</si>
  <si>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</si>
  <si>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</si>
  <si>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</si>
  <si>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</si>
  <si>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</si>
  <si>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</si>
  <si>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</si>
  <si>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</si>
  <si>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</si>
  <si>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</si>
  <si>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</si>
  <si>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</si>
  <si>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</si>
  <si>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</si>
  <si>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</si>
  <si>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</si>
  <si>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</si>
  <si>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</si>
  <si>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</si>
  <si>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</si>
  <si>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</si>
  <si>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</si>
  <si>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</si>
  <si>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</si>
  <si>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</si>
  <si>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</si>
  <si>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</si>
  <si>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</si>
  <si>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</si>
  <si>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</si>
  <si>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</si>
  <si>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</si>
  <si>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</si>
  <si>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</si>
  <si>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</si>
  <si>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</si>
  <si>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</si>
  <si>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</si>
  <si>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</si>
  <si>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</si>
  <si>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</si>
  <si>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</si>
  <si>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</si>
  <si>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</si>
  <si>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</si>
  <si>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</si>
  <si>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</si>
  <si>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</si>
  <si>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</si>
  <si>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</si>
  <si>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</si>
  <si>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</si>
  <si>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</si>
  <si>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</si>
  <si>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</si>
  <si>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</si>
  <si>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</si>
  <si>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</si>
  <si>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</si>
  <si>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</si>
  <si>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</si>
  <si>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</si>
  <si>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</si>
  <si>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</si>
  <si>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</si>
  <si>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</si>
  <si>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</si>
  <si>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</si>
  <si>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</si>
  <si>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</si>
  <si>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</si>
  <si>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</si>
  <si>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</si>
  <si>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</si>
  <si>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</si>
  <si>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</si>
  <si>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</si>
  <si>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</si>
  <si>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</si>
  <si>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</si>
  <si>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</si>
  <si>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</si>
  <si>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</si>
  <si>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</si>
  <si>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</si>
  <si>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</si>
  <si>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</si>
  <si>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</si>
  <si>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</si>
  <si>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</si>
  <si>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</si>
  <si>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</si>
  <si>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</si>
  <si>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</si>
  <si>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</si>
  <si>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</si>
  <si>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</si>
  <si>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</si>
  <si>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</si>
  <si>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</si>
  <si>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</si>
  <si>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</si>
  <si>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</si>
  <si>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</si>
  <si>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</si>
  <si>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</si>
  <si>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</si>
  <si>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</si>
  <si>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</si>
  <si>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</si>
  <si>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</si>
  <si>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</si>
  <si>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</si>
  <si>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</si>
  <si>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</si>
  <si>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</si>
  <si>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</si>
  <si>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</si>
  <si>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</si>
  <si>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</si>
  <si>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</si>
  <si>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</si>
  <si>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</si>
  <si>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</si>
  <si>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</si>
  <si>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</si>
  <si>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</si>
  <si>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</si>
  <si>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</si>
  <si>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</si>
  <si>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</si>
  <si>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</si>
  <si>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</si>
  <si>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</si>
  <si>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</si>
  <si>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</si>
  <si>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</si>
  <si>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</si>
  <si>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</si>
  <si>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</si>
  <si>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</si>
  <si>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</si>
  <si>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</si>
  <si>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</si>
  <si>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</si>
  <si>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</si>
  <si>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</si>
  <si>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</si>
  <si>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</si>
  <si>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</si>
  <si>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</si>
  <si>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</si>
  <si>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</si>
  <si>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</si>
  <si>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</si>
  <si>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</si>
  <si>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</si>
  <si>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</si>
  <si>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</si>
  <si>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</si>
  <si>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</si>
  <si>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</si>
  <si>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</si>
  <si>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</si>
  <si>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</si>
  <si>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</si>
  <si>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</si>
  <si>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</si>
  <si>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</si>
  <si>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</si>
  <si>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</si>
  <si>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</si>
  <si>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</si>
  <si>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</si>
  <si>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</si>
  <si>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</si>
  <si>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</si>
  <si>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</si>
  <si>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</si>
  <si>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</si>
  <si>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</si>
  <si>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</si>
  <si>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</si>
  <si>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</si>
  <si>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</si>
  <si>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</si>
  <si>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</si>
  <si>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</si>
  <si>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</si>
  <si>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</si>
  <si>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</si>
  <si>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</si>
  <si>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</si>
  <si>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</si>
  <si>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</si>
  <si>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</si>
  <si>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</si>
  <si>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</si>
  <si>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</si>
  <si>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</si>
  <si>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</si>
  <si>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</si>
  <si>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</si>
  <si>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</si>
  <si>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</si>
  <si>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</si>
  <si>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</si>
  <si>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</si>
  <si>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</si>
  <si>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</si>
  <si>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</si>
  <si>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</si>
  <si>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</si>
  <si>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</si>
  <si>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</si>
  <si>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</si>
  <si>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</si>
  <si>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</si>
  <si>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</si>
  <si>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</si>
  <si>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</si>
  <si>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</si>
  <si>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</si>
  <si>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</si>
  <si>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</si>
  <si>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</si>
  <si>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</si>
  <si>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</si>
  <si>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</si>
  <si>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</si>
  <si>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</si>
  <si>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</si>
  <si>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</si>
  <si>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</si>
  <si>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</si>
  <si>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</si>
  <si>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</si>
  <si>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</si>
  <si>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</si>
  <si>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</si>
  <si>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</si>
  <si>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</si>
  <si>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</si>
  <si>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</si>
  <si>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</si>
  <si>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</si>
  <si>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</si>
  <si>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</si>
  <si>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</si>
  <si>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</si>
  <si>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</si>
  <si>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</si>
  <si>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</si>
  <si>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</si>
  <si>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</si>
  <si>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</si>
  <si>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</si>
  <si>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</si>
  <si>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</si>
  <si>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</si>
  <si>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</si>
  <si>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</si>
  <si>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</si>
  <si>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</si>
  <si>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</si>
  <si>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</si>
  <si>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</si>
  <si>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</si>
  <si>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</si>
  <si>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</si>
  <si>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</si>
  <si>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</si>
  <si>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</si>
  <si>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</si>
  <si>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</si>
  <si>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</si>
  <si>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</si>
  <si>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</si>
  <si>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</si>
  <si>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</si>
  <si>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</si>
  <si>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</si>
  <si>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</si>
  <si>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</si>
  <si>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</si>
  <si>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</si>
  <si>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</si>
  <si>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</si>
  <si>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</si>
  <si>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</si>
  <si>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</si>
  <si>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</si>
  <si>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</si>
  <si>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</si>
  <si>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</si>
  <si>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</si>
  <si>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</si>
  <si>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</si>
  <si>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</si>
  <si>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</si>
  <si>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</si>
  <si>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</si>
  <si>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</si>
  <si>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</si>
  <si>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</si>
  <si>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</si>
  <si>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</si>
  <si>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</si>
  <si>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</si>
  <si>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</si>
  <si>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</si>
  <si>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</si>
  <si>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</si>
  <si>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</si>
  <si>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</si>
  <si>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</si>
  <si>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</si>
  <si>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</si>
  <si>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</si>
  <si>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</si>
  <si>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</si>
  <si>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</si>
  <si>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</si>
  <si>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</si>
  <si>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</si>
  <si>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</si>
  <si>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</si>
  <si>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</si>
  <si>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</si>
  <si>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</si>
  <si>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</si>
  <si>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</si>
  <si>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</si>
  <si>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</si>
  <si>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</si>
  <si>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</si>
  <si>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</si>
  <si>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</si>
  <si>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</si>
  <si>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</si>
  <si>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</si>
  <si>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</si>
  <si>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</si>
  <si>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</si>
  <si>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</si>
  <si>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</si>
  <si>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</si>
  <si>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</si>
  <si>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</si>
  <si>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</si>
  <si>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</si>
  <si>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</si>
  <si>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</si>
  <si>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</si>
  <si>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</si>
  <si>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</si>
  <si>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</si>
  <si>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</si>
  <si>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</si>
  <si>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</si>
  <si>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</si>
  <si>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</si>
  <si>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</si>
  <si>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</si>
  <si>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</si>
  <si>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</si>
  <si>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</si>
  <si>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</si>
  <si>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</si>
  <si>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</si>
  <si>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</si>
  <si>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</si>
  <si>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</si>
  <si>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</si>
  <si>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</si>
  <si>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</si>
  <si>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</si>
  <si>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</si>
  <si>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</si>
  <si>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</si>
  <si>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</si>
  <si>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</si>
  <si>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</si>
  <si>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</si>
  <si>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</si>
  <si>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</si>
  <si>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</si>
  <si>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</si>
  <si>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</si>
  <si>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</si>
  <si>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</si>
  <si>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</si>
  <si>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</si>
  <si>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</si>
  <si>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</si>
  <si>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</si>
  <si>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</si>
  <si>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</si>
  <si>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</si>
  <si>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</si>
  <si>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</si>
  <si>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</si>
  <si>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</si>
  <si>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</si>
  <si>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</si>
  <si>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</si>
  <si>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</si>
  <si>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</si>
  <si>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</si>
  <si>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</si>
  <si>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</si>
  <si>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</si>
  <si>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</si>
  <si>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</si>
  <si>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</si>
  <si>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</si>
  <si>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</si>
  <si>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</si>
  <si>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</si>
  <si>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</si>
  <si>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</si>
  <si>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</si>
  <si>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</si>
  <si>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</si>
  <si>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</si>
  <si>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</si>
  <si>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</si>
  <si>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</si>
  <si>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</si>
  <si>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</si>
  <si>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</si>
  <si>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</si>
  <si>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</si>
  <si>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</si>
  <si>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</si>
  <si>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</si>
  <si>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</si>
  <si>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</si>
  <si>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</si>
  <si>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</si>
  <si>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</si>
  <si>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</si>
  <si>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</si>
  <si>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</si>
  <si>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</si>
  <si>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</si>
  <si>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</si>
  <si>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</si>
  <si>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</si>
  <si>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</si>
  <si>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</si>
  <si>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</si>
  <si>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</si>
  <si>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</si>
  <si>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</si>
  <si>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</si>
  <si>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</si>
  <si>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</si>
  <si>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</si>
  <si>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</si>
  <si>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</si>
  <si>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</si>
  <si>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</si>
  <si>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</si>
  <si>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</si>
  <si>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</si>
  <si>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</si>
  <si>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</si>
  <si>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</si>
  <si>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</si>
  <si>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</si>
  <si>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</si>
  <si>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</si>
  <si>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</si>
  <si>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</si>
  <si>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</si>
  <si>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</si>
  <si>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</si>
  <si>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</si>
  <si>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</si>
  <si>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</si>
  <si>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</si>
  <si>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</si>
  <si>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</si>
  <si>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</si>
  <si>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</si>
  <si>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</si>
  <si>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</si>
  <si>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</si>
  <si>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</si>
  <si>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</si>
  <si>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</si>
  <si>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</si>
  <si>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</si>
  <si>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</si>
  <si>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</si>
  <si>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</si>
  <si>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</si>
  <si>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</si>
  <si>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</si>
  <si>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</si>
  <si>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</si>
  <si>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</si>
  <si>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</si>
  <si>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</si>
  <si>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</si>
  <si>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</si>
  <si>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</si>
  <si>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</si>
  <si>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</si>
  <si>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</si>
  <si>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</si>
  <si>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</si>
  <si>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</si>
  <si>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</si>
  <si>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</si>
  <si>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</si>
  <si>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</si>
  <si>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</si>
  <si>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</si>
  <si>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</si>
  <si>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</si>
  <si>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</si>
  <si>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</si>
  <si>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</si>
  <si>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</si>
  <si>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</si>
  <si>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</si>
  <si>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</si>
  <si>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</si>
  <si>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</si>
  <si>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</si>
  <si>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</si>
  <si>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</si>
  <si>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</si>
  <si>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</si>
  <si>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</si>
  <si>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</si>
  <si>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</si>
  <si>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</si>
  <si>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</si>
  <si>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</si>
  <si>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</si>
  <si>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</si>
  <si>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</si>
  <si>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</si>
  <si>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</si>
  <si>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</si>
  <si>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</si>
  <si>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</si>
  <si>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</si>
  <si>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</si>
  <si>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</si>
  <si>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</si>
  <si>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</si>
  <si>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</si>
  <si>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</si>
  <si>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</si>
  <si>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</si>
  <si>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</si>
  <si>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</si>
  <si>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</si>
  <si>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</si>
  <si>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</si>
  <si>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</si>
  <si>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</si>
  <si>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</si>
  <si>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</si>
  <si>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</si>
  <si>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</si>
  <si>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</si>
  <si>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</si>
  <si>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</si>
  <si>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</si>
  <si>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</si>
  <si>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</si>
  <si>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</si>
  <si>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</si>
  <si>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</si>
  <si>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</si>
  <si>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</si>
  <si>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</si>
  <si>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</si>
  <si>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</si>
  <si>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</si>
  <si>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</si>
  <si>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</si>
  <si>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</si>
  <si>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</si>
  <si>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</si>
  <si>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</si>
  <si>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</si>
  <si>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</si>
  <si>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</si>
  <si>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</si>
  <si>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</si>
  <si>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</si>
  <si>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</si>
  <si>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</si>
  <si>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</si>
  <si>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</si>
  <si>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</si>
  <si>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</si>
  <si>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</si>
  <si>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</si>
  <si>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</si>
  <si>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</si>
  <si>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</si>
  <si>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</si>
  <si>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</si>
  <si>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</si>
  <si>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</si>
  <si>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</si>
  <si>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</si>
  <si>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</si>
  <si>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</si>
  <si>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</si>
  <si>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</si>
  <si>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</si>
  <si>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</si>
  <si>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</si>
  <si>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</si>
  <si>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</si>
  <si>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</si>
  <si>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</si>
  <si>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</si>
  <si>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</si>
  <si>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</si>
  <si>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</si>
  <si>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</si>
  <si>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</si>
  <si>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</si>
  <si>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</si>
  <si>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</si>
  <si>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</si>
  <si>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</si>
  <si>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</si>
  <si>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</si>
  <si>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</si>
  <si>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</si>
  <si>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</si>
  <si>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</si>
  <si>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</si>
  <si>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</si>
  <si>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</si>
  <si>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</si>
  <si>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</si>
  <si>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</si>
  <si>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</si>
  <si>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</si>
  <si>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</si>
  <si>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</si>
  <si>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</si>
  <si>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</si>
  <si>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</si>
  <si>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</si>
  <si>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</si>
  <si>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</si>
  <si>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</si>
  <si>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</si>
  <si>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</si>
  <si>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</si>
  <si>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</si>
  <si>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</si>
  <si>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</si>
  <si>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</si>
  <si>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</si>
  <si>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</si>
  <si>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</si>
  <si>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</si>
  <si>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</si>
  <si>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</si>
  <si>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</si>
  <si>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</si>
  <si>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</si>
  <si>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</si>
  <si>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</si>
  <si>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</si>
  <si>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</si>
  <si>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</si>
  <si>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</si>
  <si>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</si>
  <si>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</si>
  <si>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</si>
  <si>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</si>
  <si>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</si>
  <si>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</si>
  <si>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</si>
  <si>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</si>
  <si>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</si>
  <si>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</si>
  <si>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</si>
  <si>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</si>
  <si>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</si>
  <si>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</si>
  <si>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</si>
  <si>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</si>
  <si>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</si>
  <si>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</si>
  <si>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</si>
  <si>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</si>
  <si>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</si>
  <si>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</si>
  <si>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</si>
  <si>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</si>
  <si>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</si>
  <si>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</si>
  <si>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</si>
  <si>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</si>
  <si>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</si>
  <si>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</si>
  <si>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</si>
  <si>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</si>
  <si>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</si>
  <si>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</si>
  <si>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</si>
  <si>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</si>
  <si>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</si>
  <si>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</si>
  <si>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</si>
  <si>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</si>
  <si>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</si>
  <si>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</si>
  <si>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</si>
  <si>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</si>
  <si>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</si>
  <si>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</si>
  <si>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</si>
  <si>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</si>
  <si>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</si>
  <si>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</si>
  <si>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</si>
  <si>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</si>
  <si>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</si>
  <si>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</si>
  <si>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</si>
  <si>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</si>
  <si>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</si>
  <si>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</si>
  <si>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</si>
  <si>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</si>
  <si>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</si>
  <si>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</si>
  <si>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</si>
  <si>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</si>
  <si>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</si>
  <si>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</si>
  <si>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</si>
  <si>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</si>
  <si>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</si>
  <si>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</si>
  <si>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</si>
  <si>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</si>
  <si>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</si>
  <si>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</si>
  <si>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</si>
  <si>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</si>
  <si>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</si>
  <si>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</si>
  <si>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</si>
  <si>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</si>
  <si>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</si>
  <si>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</si>
  <si>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</si>
  <si>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</si>
  <si>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</si>
  <si>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</si>
  <si>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</si>
  <si>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</si>
  <si>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</si>
  <si>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</si>
  <si>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</si>
  <si>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</si>
  <si>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</si>
  <si>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</si>
  <si>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</si>
  <si>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</si>
  <si>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</si>
  <si>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</si>
  <si>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</si>
  <si>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</si>
  <si>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</si>
  <si>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</si>
  <si>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</si>
  <si>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</si>
  <si>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</si>
  <si>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</si>
  <si>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</si>
  <si>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</si>
  <si>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</si>
  <si>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</si>
  <si>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</si>
  <si>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</si>
  <si>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</si>
  <si>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</si>
  <si>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</si>
  <si>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</si>
  <si>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</si>
  <si>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</si>
  <si>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</si>
  <si>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</si>
  <si>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</si>
  <si>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</si>
  <si>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</si>
  <si>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</si>
  <si>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</si>
  <si>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</si>
  <si>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</si>
  <si>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</si>
  <si>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</si>
  <si>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</si>
  <si>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</si>
  <si>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</si>
  <si>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</si>
  <si>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</si>
  <si>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</si>
  <si>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</si>
  <si>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</si>
  <si>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</si>
  <si>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</si>
  <si>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</si>
  <si>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</si>
  <si>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</si>
  <si>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</si>
  <si>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</si>
  <si>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</si>
  <si>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</si>
  <si>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</si>
  <si>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</si>
  <si>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</si>
  <si>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</si>
  <si>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</si>
  <si>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</si>
  <si>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</si>
  <si>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</si>
  <si>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</si>
  <si>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</si>
  <si>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</si>
  <si>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</si>
  <si>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</si>
  <si>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</si>
  <si>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</si>
  <si>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</si>
  <si>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</si>
  <si>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</si>
  <si>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</si>
  <si>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</si>
  <si>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</si>
  <si>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</si>
  <si>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</si>
  <si>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</si>
  <si>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</si>
  <si>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</si>
  <si>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</si>
  <si>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</si>
  <si>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</si>
  <si>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</si>
  <si>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</si>
  <si>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</si>
  <si>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</si>
  <si>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</si>
  <si>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</si>
  <si>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</si>
  <si>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</si>
  <si>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</si>
  <si>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</si>
  <si>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</si>
  <si>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</si>
  <si>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</si>
  <si>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</si>
  <si>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</si>
  <si>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</si>
  <si>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</si>
  <si>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</si>
  <si>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</si>
  <si>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</si>
  <si>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</si>
  <si>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</si>
  <si>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</si>
  <si>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</si>
  <si>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</si>
  <si>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</si>
  <si>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</si>
  <si>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</si>
  <si>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</si>
  <si>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</si>
  <si>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</si>
  <si>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</si>
  <si>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</si>
  <si>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</si>
  <si>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</si>
  <si>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</si>
  <si>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</si>
  <si>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</si>
  <si>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</si>
  <si>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</si>
  <si>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</si>
  <si>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</si>
  <si>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</si>
  <si>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</si>
  <si>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</si>
  <si>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</si>
  <si>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</si>
  <si>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</si>
  <si>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</si>
  <si>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</si>
  <si>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</si>
  <si>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</si>
  <si>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</si>
  <si>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</si>
  <si>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</si>
  <si>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</si>
  <si>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</si>
  <si>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</si>
  <si>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</si>
  <si>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</si>
  <si>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</si>
  <si>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</si>
  <si>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</si>
  <si>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</si>
  <si>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</si>
  <si>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</si>
  <si>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</si>
  <si>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</si>
  <si>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</si>
  <si>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</si>
  <si>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</si>
  <si>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</si>
  <si>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</si>
  <si>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</si>
  <si>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</si>
  <si>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</si>
  <si>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</si>
  <si>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</si>
  <si>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</si>
  <si>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</si>
  <si>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</si>
  <si>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</si>
  <si>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</si>
  <si>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</si>
  <si>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</si>
  <si>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</si>
  <si>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</si>
  <si>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</si>
  <si>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</si>
  <si>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</si>
  <si>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</si>
  <si>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</si>
  <si>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</si>
  <si>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</si>
  <si>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</si>
  <si>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</si>
  <si>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</si>
  <si>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</si>
  <si>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</si>
  <si>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</si>
  <si>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</si>
  <si>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</si>
  <si>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</si>
  <si>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</si>
  <si>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</si>
  <si>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</si>
  <si>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</si>
  <si>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</si>
  <si>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</si>
  <si>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</si>
  <si>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</si>
  <si>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</si>
  <si>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</si>
  <si>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</si>
  <si>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</si>
  <si>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</si>
  <si>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</si>
  <si>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</si>
  <si>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</si>
  <si>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</si>
  <si>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</si>
  <si>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</si>
  <si>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</si>
  <si>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</si>
  <si>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</si>
  <si>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</si>
  <si>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</si>
  <si>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</si>
  <si>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</si>
  <si>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</si>
  <si>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</si>
  <si>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</si>
  <si>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</si>
  <si>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</si>
  <si>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</si>
  <si>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</si>
  <si>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</si>
  <si>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</si>
  <si>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</si>
  <si>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</si>
  <si>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</si>
  <si>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</si>
  <si>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</si>
  <si>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</si>
  <si>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</si>
  <si>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</si>
  <si>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</si>
  <si>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</si>
  <si>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</si>
  <si>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</si>
  <si>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</si>
  <si>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</si>
  <si>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</si>
  <si>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</si>
  <si>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</si>
  <si>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</si>
  <si>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</si>
  <si>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</si>
  <si>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</si>
  <si>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</si>
  <si>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</si>
  <si>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</si>
  <si>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</si>
  <si>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</si>
  <si>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</si>
  <si>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</si>
  <si>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</si>
  <si>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</si>
  <si>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</si>
  <si>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</si>
  <si>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</si>
  <si>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</si>
  <si>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</si>
  <si>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</si>
  <si>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</si>
  <si>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</si>
  <si>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</si>
  <si>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</si>
  <si>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</si>
  <si>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</si>
  <si>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</si>
  <si>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</si>
  <si>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</si>
  <si>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</si>
  <si>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</si>
  <si>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</si>
  <si>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</si>
  <si>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</si>
  <si>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</si>
  <si>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</si>
  <si>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</si>
  <si>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</si>
  <si>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</si>
  <si>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</si>
  <si>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</si>
  <si>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</si>
  <si>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</si>
  <si>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</si>
  <si>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</si>
  <si>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</si>
  <si>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</si>
  <si>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</si>
  <si>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</si>
  <si>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</si>
  <si>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</si>
  <si>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</si>
  <si>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</si>
  <si>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</si>
  <si>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</si>
  <si>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</si>
  <si>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</si>
  <si>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</si>
  <si>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</si>
  <si>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</si>
  <si>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</si>
  <si>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</si>
  <si>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</si>
  <si>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</si>
  <si>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</si>
  <si>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</si>
  <si>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</si>
  <si>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</si>
  <si>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</si>
  <si>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</si>
  <si>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</si>
  <si>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</si>
  <si>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</si>
  <si>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</si>
  <si>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</si>
  <si>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</si>
  <si>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</si>
  <si>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</si>
  <si>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</si>
  <si>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</si>
  <si>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</si>
  <si>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</si>
  <si>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</si>
  <si>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</si>
  <si>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</si>
  <si>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</si>
  <si>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</si>
  <si>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</si>
  <si>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</si>
  <si>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</si>
  <si>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</si>
  <si>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</si>
  <si>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</si>
  <si>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</si>
  <si>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</si>
  <si>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</si>
  <si>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</si>
  <si>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</si>
  <si>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</si>
  <si>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</si>
  <si>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</si>
  <si>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</si>
  <si>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</si>
  <si>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</si>
  <si>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</si>
  <si>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</si>
  <si>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</si>
  <si>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</si>
  <si>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</si>
  <si>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</si>
  <si>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</si>
  <si>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</si>
  <si>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</si>
  <si>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</si>
  <si>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</si>
  <si>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</si>
  <si>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</si>
  <si>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</si>
  <si>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</si>
  <si>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</si>
  <si>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</si>
  <si>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</si>
  <si>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</si>
  <si>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</si>
  <si>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</si>
  <si>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</si>
  <si>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</si>
  <si>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</si>
  <si>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</si>
  <si>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</si>
  <si>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</si>
  <si>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</si>
  <si>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</si>
  <si>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</si>
  <si>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</si>
  <si>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</si>
  <si>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</si>
  <si>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</si>
  <si>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</si>
  <si>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</si>
  <si>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</si>
  <si>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</si>
  <si>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</si>
  <si>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</si>
  <si>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</si>
  <si>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</si>
  <si>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</si>
  <si>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</si>
  <si>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</si>
  <si>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</si>
  <si>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</si>
  <si>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</si>
  <si>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</si>
  <si>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</si>
  <si>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</si>
  <si>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</si>
  <si>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</si>
  <si>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</si>
  <si>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</si>
  <si>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</si>
  <si>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</si>
  <si>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</si>
  <si>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</si>
  <si>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</si>
  <si>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</si>
  <si>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</si>
  <si>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</si>
  <si>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</si>
  <si>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</si>
  <si>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</si>
  <si>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</si>
  <si>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</si>
  <si>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</si>
  <si>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</si>
  <si>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</si>
  <si>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</si>
  <si>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</si>
  <si>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</si>
  <si>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</si>
  <si>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</si>
  <si>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</si>
  <si>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</si>
  <si>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</si>
  <si>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</si>
  <si>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</si>
  <si>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</si>
  <si>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</si>
  <si>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</si>
  <si>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</si>
  <si>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</si>
  <si>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</si>
  <si>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</si>
  <si>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</si>
  <si>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</si>
  <si>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</si>
  <si>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</si>
  <si>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</si>
  <si>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</si>
  <si>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</si>
  <si>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</si>
  <si>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</si>
  <si>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</si>
  <si>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</si>
  <si>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</si>
  <si>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</si>
  <si>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</si>
  <si>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</si>
  <si>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</si>
  <si>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</si>
  <si>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</si>
  <si>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</si>
  <si>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</si>
  <si>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</si>
  <si>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</si>
  <si>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</si>
  <si>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</si>
  <si>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</si>
  <si>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</si>
  <si>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</si>
  <si>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</si>
  <si>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</si>
  <si>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</si>
  <si>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</si>
  <si>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</si>
  <si>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</si>
  <si>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</si>
  <si>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</si>
  <si>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</si>
  <si>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</si>
  <si>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</si>
  <si>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</si>
  <si>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</si>
  <si>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</si>
  <si>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</si>
  <si>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</si>
  <si>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</si>
  <si>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</si>
  <si>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</si>
  <si>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</si>
  <si>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</si>
  <si>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</si>
  <si>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</si>
  <si>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</si>
  <si>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</si>
  <si>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</si>
  <si>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</si>
  <si>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</si>
  <si>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</si>
  <si>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</si>
  <si>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</si>
  <si>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</si>
  <si>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</si>
  <si>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</si>
  <si>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</si>
  <si>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</si>
  <si>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</si>
  <si>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</si>
  <si>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</si>
  <si>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</si>
  <si>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</si>
  <si>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</si>
  <si>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</si>
  <si>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</si>
  <si>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</si>
  <si>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</si>
  <si>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</si>
  <si>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</si>
  <si>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</si>
  <si>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</si>
  <si>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</si>
  <si>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</si>
  <si>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</si>
  <si>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</si>
  <si>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</si>
  <si>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</si>
  <si>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</si>
  <si>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</si>
  <si>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</si>
  <si>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</si>
  <si>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</si>
  <si>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</si>
  <si>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</si>
  <si>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</si>
  <si>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</si>
  <si>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</si>
  <si>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</si>
  <si>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</si>
  <si>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</si>
  <si>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</si>
  <si>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</si>
  <si>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</si>
  <si>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</si>
  <si>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</si>
  <si>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</si>
  <si>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</si>
  <si>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</si>
  <si>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</si>
  <si>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</si>
  <si>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</si>
  <si>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</si>
  <si>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</si>
  <si>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</si>
  <si>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</si>
  <si>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</si>
  <si>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</si>
  <si>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</si>
  <si>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</si>
  <si>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</si>
  <si>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</si>
  <si>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</si>
  <si>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</si>
  <si>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</si>
  <si>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</si>
  <si>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</si>
  <si>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</si>
  <si>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</si>
  <si>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</si>
  <si>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</si>
  <si>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</si>
  <si>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</si>
  <si>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</si>
  <si>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</si>
  <si>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</si>
  <si>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</si>
  <si>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</si>
  <si>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</si>
  <si>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</si>
  <si>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</si>
  <si>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</si>
  <si>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</si>
  <si>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</si>
  <si>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</si>
  <si>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</si>
  <si>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</si>
  <si>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</si>
  <si>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</si>
  <si>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</si>
  <si>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</si>
  <si>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</si>
  <si>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</si>
  <si>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</si>
  <si>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</si>
  <si>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</si>
  <si>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</si>
  <si>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</si>
  <si>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</si>
  <si>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</si>
  <si>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</si>
  <si>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</si>
  <si>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</si>
  <si>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</si>
  <si>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</si>
  <si>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</si>
  <si>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</si>
  <si>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</si>
  <si>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</si>
  <si>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</si>
  <si>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</si>
  <si>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</si>
  <si>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</si>
  <si>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</si>
  <si>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</si>
  <si>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</si>
  <si>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</si>
  <si>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</si>
  <si>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</si>
  <si>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</si>
  <si>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</si>
  <si>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</si>
  <si>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</si>
  <si>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</si>
  <si>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</si>
  <si>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</si>
  <si>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</si>
  <si>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</si>
  <si>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</si>
  <si>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</si>
  <si>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</si>
  <si>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</si>
  <si>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</si>
  <si>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</si>
  <si>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</si>
  <si>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</si>
  <si>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</si>
  <si>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</si>
  <si>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</si>
  <si>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</si>
  <si>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</si>
  <si>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</si>
  <si>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</si>
  <si>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</si>
  <si>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</si>
  <si>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</si>
  <si>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</si>
  <si>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</si>
  <si>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</si>
  <si>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</si>
  <si>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</si>
  <si>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</si>
  <si>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</si>
  <si>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</si>
  <si>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</si>
  <si>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</si>
  <si>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</si>
  <si>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</si>
  <si>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</si>
  <si>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</si>
  <si>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</si>
  <si>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</si>
  <si>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</si>
  <si>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</si>
  <si>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</si>
  <si>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</si>
  <si>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</si>
  <si>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</si>
  <si>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</si>
  <si>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</si>
  <si>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</si>
  <si>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</si>
  <si>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</si>
  <si>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</si>
  <si>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</si>
  <si>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</si>
  <si>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</si>
  <si>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</si>
  <si>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</si>
  <si>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</si>
  <si>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</si>
  <si>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</si>
  <si>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</si>
  <si>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</si>
  <si>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</si>
  <si>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</si>
  <si>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</si>
  <si>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</si>
  <si>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</si>
  <si>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</si>
  <si>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</si>
  <si>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</si>
  <si>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</si>
  <si>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</si>
  <si>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</si>
  <si>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</si>
  <si>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</si>
  <si>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</si>
  <si>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</si>
  <si>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</si>
  <si>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</si>
  <si>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</si>
  <si>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</si>
  <si>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</si>
  <si>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</si>
  <si>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</si>
  <si>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</si>
  <si>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</si>
  <si>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</si>
  <si>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</si>
  <si>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</si>
  <si>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</si>
  <si>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</si>
  <si>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</si>
  <si>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</si>
  <si>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</si>
  <si>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</si>
  <si>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</si>
  <si>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</si>
  <si>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</si>
  <si>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</si>
  <si>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</si>
  <si>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</si>
  <si>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</si>
  <si>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</si>
  <si>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</si>
  <si>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</si>
  <si>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</si>
  <si>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</si>
  <si>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</si>
  <si>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</si>
  <si>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</si>
  <si>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</si>
  <si>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</si>
  <si>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</si>
  <si>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</si>
  <si>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</si>
  <si>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</si>
  <si>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</si>
  <si>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</si>
  <si>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</si>
  <si>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</si>
  <si>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</si>
  <si>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</si>
  <si>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</si>
  <si>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</si>
  <si>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</si>
  <si>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</si>
  <si>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</si>
  <si>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</si>
  <si>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</si>
  <si>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</si>
  <si>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</si>
  <si>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</si>
  <si>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</si>
  <si>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</si>
  <si>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</si>
  <si>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</si>
  <si>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</si>
  <si>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</si>
  <si>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</si>
  <si>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</si>
  <si>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</si>
  <si>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</si>
  <si>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</si>
  <si>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</si>
  <si>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</si>
  <si>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</si>
  <si>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</si>
  <si>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</si>
  <si>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</si>
  <si>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</si>
  <si>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</si>
  <si>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</si>
  <si>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</si>
  <si>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</si>
  <si>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</si>
  <si>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</si>
  <si>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</si>
  <si>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</si>
  <si>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</si>
  <si>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</si>
  <si>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</si>
  <si>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</si>
  <si>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</si>
  <si>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</si>
  <si>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</si>
  <si>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</si>
  <si>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</si>
  <si>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</si>
  <si>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</si>
  <si>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</si>
  <si>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</si>
  <si>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</si>
  <si>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</si>
  <si>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</si>
  <si>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</si>
  <si>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</si>
  <si>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</si>
  <si>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</si>
  <si>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</si>
  <si>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</si>
  <si>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</si>
  <si>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</si>
  <si>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</si>
  <si>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</si>
  <si>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</si>
  <si>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</si>
  <si>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</si>
  <si>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</si>
  <si>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</si>
  <si>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</si>
  <si>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</si>
  <si>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</si>
  <si>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</si>
  <si>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</si>
  <si>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</si>
  <si>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</si>
  <si>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</si>
  <si>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</si>
  <si>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</si>
  <si>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</si>
  <si>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</si>
  <si>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</si>
  <si>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</si>
  <si>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</si>
  <si>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</si>
  <si>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</si>
  <si>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</si>
  <si>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</si>
  <si>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</si>
  <si>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</si>
  <si>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</si>
  <si>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</si>
  <si>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</si>
  <si>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</si>
  <si>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</si>
  <si>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</si>
  <si>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</si>
  <si>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</si>
  <si>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</si>
  <si>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</si>
  <si>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</si>
  <si>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</si>
  <si>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</si>
  <si>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</si>
  <si>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</si>
  <si>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</si>
  <si>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</si>
  <si>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</si>
  <si>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</si>
  <si>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</si>
  <si>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</si>
  <si>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</si>
  <si>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</si>
  <si>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</si>
  <si>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</si>
  <si>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</si>
  <si>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</si>
  <si>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</si>
  <si>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</si>
  <si>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</si>
  <si>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</si>
  <si>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</si>
  <si>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</si>
  <si>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</si>
  <si>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</si>
  <si>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</si>
  <si>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</si>
  <si>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</si>
  <si>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</si>
  <si>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</si>
  <si>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</si>
  <si>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</si>
  <si>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</si>
  <si>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</si>
  <si>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</si>
  <si>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</si>
  <si>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</si>
  <si>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</si>
  <si>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</si>
  <si>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</si>
  <si>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</si>
  <si>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</si>
  <si>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</si>
  <si>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</si>
  <si>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</si>
  <si>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</si>
  <si>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</si>
  <si>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</si>
  <si>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</si>
  <si>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</si>
  <si>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</si>
  <si>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</si>
  <si>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</si>
  <si>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</si>
  <si>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</si>
  <si>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</si>
  <si>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</si>
  <si>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</si>
  <si>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</si>
  <si>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</si>
  <si>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</si>
  <si>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</si>
  <si>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</si>
  <si>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</si>
  <si>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</si>
  <si>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</si>
  <si>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</si>
  <si>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</si>
  <si>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</si>
  <si>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</si>
  <si>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</si>
  <si>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</si>
  <si>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</si>
  <si>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</si>
  <si>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</si>
  <si>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</si>
  <si>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</si>
  <si>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</si>
  <si>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</si>
  <si>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</si>
  <si>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</si>
  <si>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</si>
  <si>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</si>
  <si>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</si>
  <si>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</si>
  <si>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</si>
  <si>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</si>
  <si>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</si>
  <si>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</si>
  <si>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</si>
  <si>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</si>
  <si>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</si>
  <si>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</si>
  <si>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</si>
  <si>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</si>
  <si>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</si>
  <si>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</si>
  <si>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</si>
  <si>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</si>
  <si>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</si>
  <si>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</si>
  <si>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</si>
  <si>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</si>
  <si>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</si>
  <si>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</si>
  <si>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</si>
  <si>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</si>
  <si>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</si>
  <si>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</si>
  <si>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</si>
  <si>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</si>
  <si>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</si>
  <si>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</si>
  <si>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</si>
  <si>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</si>
  <si>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</si>
  <si>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</si>
  <si>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</si>
  <si>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</si>
  <si>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</si>
  <si>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</si>
  <si>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</si>
  <si>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</si>
  <si>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</si>
  <si>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</si>
  <si>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</si>
  <si>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</si>
  <si>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</si>
  <si>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</si>
  <si>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</si>
  <si>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</si>
  <si>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</si>
  <si>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</si>
  <si>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</si>
  <si>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</si>
  <si>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</si>
  <si>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</si>
  <si>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</si>
  <si>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</si>
  <si>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</si>
  <si>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</si>
  <si>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</si>
  <si>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</si>
  <si>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</si>
  <si>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</si>
  <si>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</si>
  <si>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</si>
  <si>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</si>
  <si>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</si>
  <si>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</si>
  <si>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</si>
  <si>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</si>
  <si>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</si>
  <si>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</si>
  <si>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</si>
  <si>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</si>
  <si>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</si>
  <si>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</si>
  <si>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</si>
  <si>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</si>
  <si>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</si>
  <si>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</si>
  <si>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</si>
  <si>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</si>
  <si>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</si>
  <si>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</si>
  <si>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</si>
  <si>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</si>
  <si>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</si>
  <si>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</si>
  <si>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</si>
  <si>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</si>
  <si>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</si>
  <si>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</si>
  <si>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</si>
  <si>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</si>
  <si>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</si>
  <si>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</si>
  <si>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</si>
  <si>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</si>
  <si>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</si>
  <si>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</si>
  <si>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</si>
  <si>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</si>
  <si>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</si>
  <si>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</si>
  <si>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</si>
  <si>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</si>
  <si>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</si>
  <si>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</si>
  <si>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</si>
  <si>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</si>
  <si>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</si>
  <si>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</si>
  <si>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</si>
  <si>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</si>
  <si>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</si>
  <si>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</si>
  <si>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</si>
  <si>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</si>
  <si>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</si>
  <si>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</si>
  <si>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</si>
  <si>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</si>
  <si>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</si>
  <si>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</si>
  <si>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</si>
  <si>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</si>
  <si>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</si>
  <si>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</si>
  <si>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</si>
  <si>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</si>
  <si>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</si>
  <si>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</si>
  <si>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</si>
  <si>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</si>
  <si>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</si>
  <si>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</si>
  <si>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</si>
  <si>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</si>
  <si>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</si>
  <si>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</si>
  <si>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</si>
  <si>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</si>
  <si>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</si>
  <si>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</si>
  <si>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</si>
  <si>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</si>
  <si>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</si>
  <si>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</si>
  <si>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</si>
  <si>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</si>
  <si>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</si>
  <si>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</si>
  <si>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</si>
  <si>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</si>
  <si>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</si>
  <si>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</si>
  <si>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</si>
  <si>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</si>
  <si>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</si>
  <si>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</si>
  <si>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</si>
  <si>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</si>
  <si>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</si>
  <si>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</si>
  <si>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</si>
  <si>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</si>
  <si>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</si>
  <si>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</si>
  <si>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</si>
  <si>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</si>
  <si>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</si>
  <si>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</si>
  <si>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</si>
  <si>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</si>
  <si>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</si>
  <si>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</si>
  <si>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</si>
  <si>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</si>
  <si>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</si>
  <si>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</si>
  <si>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</si>
  <si>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</si>
  <si>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</si>
  <si>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</si>
  <si>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</si>
  <si>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</si>
  <si>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</si>
  <si>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</si>
  <si>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</si>
  <si>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</si>
  <si>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</si>
  <si>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</si>
  <si>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</si>
  <si>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</si>
  <si>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</si>
  <si>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</si>
  <si>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</si>
  <si>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</si>
  <si>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</si>
  <si>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</si>
  <si>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</si>
  <si>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</si>
  <si>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</si>
  <si>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</si>
  <si>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</si>
  <si>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</si>
  <si>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</si>
  <si>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</si>
  <si>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</si>
  <si>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</si>
  <si>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</si>
  <si>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</si>
  <si>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</si>
  <si>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</si>
  <si>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</si>
  <si>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</si>
  <si>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</si>
  <si>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</si>
  <si>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</si>
  <si>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</si>
  <si>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</si>
  <si>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</si>
  <si>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</si>
  <si>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</si>
  <si>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</si>
  <si>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</si>
  <si>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</si>
  <si>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</si>
  <si>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</si>
  <si>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</si>
  <si>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</si>
  <si>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</si>
  <si>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</si>
  <si>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</si>
  <si>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</si>
  <si>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</si>
  <si>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</si>
  <si>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</si>
  <si>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</si>
  <si>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</si>
  <si>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</si>
  <si>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</si>
  <si>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</si>
  <si>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</si>
  <si>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</si>
  <si>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</si>
  <si>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</si>
  <si>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</si>
  <si>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</si>
  <si>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</si>
  <si>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</si>
  <si>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</si>
  <si>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</si>
  <si>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</si>
  <si>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</si>
  <si>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</si>
  <si>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</si>
  <si>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</si>
  <si>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</si>
  <si>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</si>
  <si>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</si>
  <si>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</si>
  <si>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</si>
  <si>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</si>
  <si>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</si>
  <si>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</si>
  <si>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</si>
  <si>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</si>
  <si>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</si>
  <si>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</si>
  <si>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</si>
  <si>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</si>
  <si>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</si>
  <si>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</si>
  <si>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</si>
  <si>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</si>
  <si>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</si>
  <si>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</si>
  <si>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</si>
  <si>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</si>
  <si>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</si>
  <si>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</si>
  <si>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</si>
  <si>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</si>
  <si>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</si>
  <si>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</si>
  <si>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</si>
  <si>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</si>
  <si>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</si>
  <si>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</si>
  <si>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</si>
  <si>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</si>
  <si>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</si>
  <si>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</si>
  <si>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</si>
  <si>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</si>
  <si>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</si>
  <si>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</si>
  <si>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</si>
  <si>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</si>
  <si>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</si>
  <si>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</si>
  <si>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</si>
  <si>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</si>
  <si>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</si>
  <si>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</si>
  <si>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</si>
  <si>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</si>
  <si>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</si>
  <si>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</si>
  <si>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</si>
  <si>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</si>
  <si>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</si>
  <si>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</si>
  <si>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</si>
  <si>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</si>
  <si>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</si>
  <si>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</si>
  <si>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</si>
  <si>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</si>
  <si>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</si>
  <si>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</si>
  <si>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</si>
  <si>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</si>
  <si>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</si>
  <si>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</si>
  <si>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</si>
  <si>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</si>
  <si>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</si>
  <si>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</si>
  <si>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</si>
  <si>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</si>
  <si>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</si>
  <si>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</si>
  <si>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</si>
  <si>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</si>
  <si>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</si>
  <si>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</si>
  <si>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</si>
  <si>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</si>
  <si>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</si>
  <si>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</si>
  <si>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</si>
  <si>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</si>
  <si>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</si>
  <si>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</si>
  <si>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</si>
  <si>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</si>
  <si>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</si>
  <si>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</si>
  <si>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</si>
  <si>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</si>
  <si>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</si>
  <si>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</si>
  <si>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</si>
  <si>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</si>
  <si>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</si>
  <si>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</si>
  <si>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</si>
  <si>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</si>
  <si>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</si>
  <si>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</si>
  <si>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</si>
  <si>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</si>
  <si>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</si>
  <si>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</si>
  <si>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</si>
  <si>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</si>
  <si>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</si>
  <si>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</si>
  <si>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</si>
  <si>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</si>
  <si>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</si>
  <si>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</si>
  <si>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</si>
  <si>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</si>
  <si>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</si>
  <si>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</si>
  <si>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</si>
  <si>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</si>
  <si>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</si>
  <si>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</si>
  <si>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</si>
  <si>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</si>
  <si>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</si>
  <si>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</si>
  <si>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</si>
  <si>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</si>
  <si>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</si>
  <si>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</si>
  <si>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</si>
  <si>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</si>
  <si>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</si>
  <si>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</si>
  <si>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</si>
  <si>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</si>
  <si>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</si>
  <si>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</si>
  <si>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</si>
  <si>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</si>
  <si>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</si>
  <si>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</si>
  <si>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</si>
  <si>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</si>
  <si>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</si>
  <si>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</si>
  <si>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</si>
  <si>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</si>
  <si>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</si>
  <si>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</si>
  <si>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</si>
  <si>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</si>
  <si>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</si>
  <si>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</si>
  <si>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</si>
  <si>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</si>
  <si>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</si>
  <si>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</si>
  <si>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</si>
  <si>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</si>
  <si>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</si>
  <si>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</si>
  <si>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</si>
  <si>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</si>
  <si>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</si>
  <si>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</si>
  <si>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</si>
  <si>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</si>
  <si>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</si>
  <si>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</si>
  <si>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</si>
  <si>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</si>
  <si>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</si>
  <si>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</si>
  <si>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</si>
  <si>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</si>
  <si>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</si>
  <si>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</si>
  <si>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</si>
  <si>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</si>
  <si>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</si>
  <si>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</si>
  <si>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</si>
  <si>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</si>
  <si>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</si>
  <si>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</si>
  <si>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</si>
  <si>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</si>
  <si>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</si>
  <si>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</si>
  <si>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</si>
  <si>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</si>
  <si>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</si>
  <si>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</si>
  <si>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</si>
  <si>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</si>
  <si>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</si>
  <si>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</si>
  <si>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</si>
  <si>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</si>
  <si>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</si>
  <si>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</si>
  <si>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</si>
  <si>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</si>
  <si>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</si>
  <si>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</si>
  <si>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</si>
  <si>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</si>
  <si>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</si>
  <si>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</si>
  <si>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</si>
  <si>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</si>
  <si>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</si>
  <si>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</si>
  <si>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</si>
  <si>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</si>
  <si>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</si>
  <si>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</si>
  <si>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</si>
  <si>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</si>
  <si>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</si>
  <si>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</si>
  <si>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</si>
  <si>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</si>
  <si>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</si>
  <si>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</si>
  <si>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</si>
  <si>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</si>
  <si>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</si>
  <si>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</si>
  <si>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</si>
  <si>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</si>
  <si>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</si>
  <si>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</si>
  <si>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</si>
  <si>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</si>
  <si>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</si>
  <si>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</si>
  <si>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</si>
  <si>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</si>
  <si>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</si>
  <si>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</si>
  <si>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</si>
  <si>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</si>
  <si>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</si>
  <si>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</si>
  <si>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</si>
  <si>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</si>
  <si>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</si>
  <si>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</si>
  <si>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</si>
  <si>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</si>
  <si>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</si>
  <si>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</si>
  <si>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</si>
  <si>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</si>
  <si>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</si>
  <si>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</si>
  <si>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</si>
  <si>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</si>
  <si>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</si>
  <si>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</si>
  <si>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</si>
  <si>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</si>
  <si>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</si>
  <si>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</si>
  <si>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</si>
  <si>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</si>
  <si>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</si>
  <si>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</si>
  <si>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</si>
  <si>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</si>
  <si>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</si>
  <si>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</si>
  <si>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</si>
  <si>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</si>
  <si>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</si>
  <si>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</si>
  <si>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</si>
  <si>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</si>
  <si>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</si>
  <si>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</si>
  <si>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</si>
  <si>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</si>
  <si>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</si>
  <si>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</si>
  <si>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</si>
  <si>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</si>
  <si>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</si>
  <si>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</si>
  <si>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</si>
  <si>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</si>
  <si>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</si>
  <si>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</si>
  <si>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</si>
  <si>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</si>
  <si>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</si>
  <si>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</si>
  <si>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</si>
  <si>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</si>
  <si>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</si>
  <si>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</si>
  <si>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</si>
  <si>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</si>
  <si>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</si>
  <si>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</si>
  <si>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</si>
  <si>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</si>
  <si>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</si>
  <si>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</si>
  <si>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</si>
  <si>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</si>
  <si>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</si>
  <si>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</si>
  <si>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</si>
  <si>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</si>
  <si>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</si>
  <si>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</si>
  <si>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</si>
  <si>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</si>
  <si>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</si>
  <si>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</si>
  <si>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</si>
  <si>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</si>
  <si>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</si>
  <si>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</si>
  <si>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</si>
  <si>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</si>
  <si>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</si>
  <si>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</si>
  <si>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</si>
  <si>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</si>
  <si>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</si>
  <si>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</si>
  <si>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</si>
  <si>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</si>
  <si>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</si>
  <si>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</si>
  <si>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</si>
  <si>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</si>
  <si>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</si>
  <si>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</si>
  <si>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</si>
  <si>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</si>
  <si>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</si>
  <si>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</si>
  <si>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</si>
  <si>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</si>
  <si>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</si>
  <si>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</si>
  <si>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</si>
  <si>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</si>
  <si>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</si>
  <si>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</si>
  <si>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</si>
  <si>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</si>
  <si>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</si>
  <si>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</si>
  <si>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</si>
  <si>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</si>
  <si>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</si>
  <si>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</si>
  <si>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</si>
  <si>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</si>
  <si>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</si>
  <si>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</si>
  <si>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</si>
  <si>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</si>
  <si>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</si>
  <si>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</si>
  <si>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</si>
  <si>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</si>
  <si>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</si>
  <si>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</si>
  <si>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</si>
  <si>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</si>
  <si>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</si>
  <si>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</si>
  <si>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</si>
  <si>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</si>
  <si>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</si>
  <si>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</si>
  <si>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</si>
  <si>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</si>
  <si>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</si>
  <si>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</si>
  <si>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</si>
  <si>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</si>
  <si>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</si>
  <si>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</si>
  <si>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</si>
  <si>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</si>
  <si>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</si>
  <si>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</si>
  <si>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</si>
  <si>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</si>
  <si>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</si>
  <si>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</si>
  <si>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</si>
  <si>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</si>
  <si>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</si>
  <si>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</si>
  <si>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</si>
  <si>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</si>
  <si>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</si>
  <si>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</si>
  <si>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</si>
  <si>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</si>
  <si>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</si>
  <si>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</si>
  <si>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</si>
  <si>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</si>
  <si>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</si>
  <si>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</si>
  <si>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</si>
  <si>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</si>
  <si>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</si>
  <si>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</si>
  <si>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</si>
  <si>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</si>
  <si>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</si>
  <si>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</si>
  <si>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</si>
  <si>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</si>
  <si>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</si>
  <si>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</si>
  <si>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</si>
  <si>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</si>
  <si>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</si>
  <si>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</si>
  <si>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</si>
  <si>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</si>
  <si>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</si>
  <si>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</si>
  <si>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</si>
  <si>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</si>
  <si>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</si>
  <si>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</si>
  <si>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</si>
  <si>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</si>
  <si>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</si>
  <si>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</si>
  <si>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</si>
  <si>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</si>
  <si>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</si>
  <si>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</si>
  <si>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</si>
  <si>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</si>
  <si>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</si>
  <si>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</si>
  <si>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</si>
  <si>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</si>
  <si>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</si>
  <si>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</si>
  <si>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</si>
  <si>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</si>
  <si>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</si>
  <si>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</si>
  <si>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</si>
  <si>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</si>
  <si>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</si>
  <si>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</si>
  <si>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</si>
  <si>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</si>
  <si>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</si>
  <si>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</si>
  <si>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</si>
  <si>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</si>
  <si>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</si>
  <si>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</si>
  <si>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</si>
  <si>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</si>
  <si>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</si>
  <si>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</si>
  <si>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</si>
  <si>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</si>
  <si>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</si>
  <si>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</si>
  <si>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</si>
  <si>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</si>
  <si>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</si>
  <si>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</si>
  <si>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</si>
  <si>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</si>
  <si>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</si>
  <si>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</si>
  <si>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</si>
  <si>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</si>
  <si>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</si>
  <si>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</si>
  <si>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</si>
  <si>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</si>
  <si>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</si>
  <si>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</si>
  <si>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</si>
  <si>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</si>
  <si>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</si>
  <si>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</si>
  <si>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</si>
  <si>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</si>
  <si>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</si>
  <si>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</si>
  <si>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</si>
  <si>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</si>
  <si>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</si>
  <si>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</si>
  <si>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</si>
  <si>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</si>
  <si>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</si>
  <si>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</si>
  <si>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</si>
  <si>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</si>
  <si>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</si>
  <si>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</si>
  <si>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</si>
  <si>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</si>
  <si>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</si>
  <si>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</si>
  <si>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</si>
  <si>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</si>
  <si>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</si>
  <si>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</si>
  <si>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</si>
  <si>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</si>
  <si>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</si>
  <si>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</si>
  <si>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</si>
  <si>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</si>
  <si>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</si>
  <si>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</si>
  <si>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</si>
  <si>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</si>
  <si>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</si>
  <si>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</si>
  <si>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</si>
  <si>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</si>
  <si>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</si>
  <si>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</si>
  <si>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</si>
  <si>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</si>
  <si>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</si>
  <si>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</si>
  <si>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</si>
  <si>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</si>
  <si>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</si>
  <si>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</si>
  <si>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</si>
  <si>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</si>
  <si>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</si>
  <si>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</si>
  <si>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</si>
  <si>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</si>
  <si>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</si>
  <si>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</si>
  <si>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</si>
  <si>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</si>
  <si>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</si>
  <si>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</si>
  <si>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</si>
  <si>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</si>
  <si>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</si>
  <si>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</si>
  <si>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</si>
  <si>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</si>
  <si>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</si>
  <si>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</si>
  <si>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</si>
  <si>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</si>
  <si>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</si>
  <si>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</si>
  <si>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</si>
  <si>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</si>
  <si>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</si>
  <si>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</si>
  <si>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</si>
  <si>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</si>
  <si>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</si>
  <si>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</si>
  <si>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</si>
  <si>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</si>
  <si>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</si>
  <si>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</si>
  <si>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</si>
  <si>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</si>
  <si>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</si>
  <si>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</si>
  <si>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</si>
  <si>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</si>
  <si>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</si>
  <si>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</si>
  <si>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</si>
  <si>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</si>
  <si>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</si>
  <si>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</si>
  <si>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</si>
  <si>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</si>
  <si>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</si>
  <si>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</si>
  <si>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</si>
  <si>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</si>
  <si>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</si>
  <si>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</si>
  <si>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</si>
  <si>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</si>
  <si>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</si>
  <si>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</si>
  <si>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</si>
  <si>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</si>
  <si>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</si>
  <si>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</si>
  <si>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</si>
  <si>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</si>
  <si>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</si>
  <si>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</si>
  <si>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</si>
  <si>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</si>
  <si>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</si>
  <si>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</si>
  <si>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</si>
  <si>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</si>
  <si>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</si>
  <si>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</si>
  <si>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</si>
  <si>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</si>
  <si>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</si>
  <si>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</si>
  <si>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</si>
  <si>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</si>
  <si>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</si>
  <si>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</si>
  <si>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</si>
  <si>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</si>
  <si>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</si>
  <si>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</si>
  <si>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</si>
  <si>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</si>
  <si>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</si>
  <si>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</si>
  <si>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</si>
  <si>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</si>
  <si>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</si>
  <si>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</si>
  <si>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</si>
  <si>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</si>
  <si>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</si>
  <si>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</si>
  <si>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</si>
  <si>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</si>
  <si>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</si>
  <si>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</si>
  <si>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</si>
  <si>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</si>
  <si>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</si>
  <si>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</si>
  <si>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</si>
  <si>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</si>
  <si>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</si>
  <si>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</si>
  <si>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</si>
  <si>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</si>
  <si>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</si>
  <si>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</si>
  <si>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</si>
  <si>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</si>
  <si>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</si>
  <si>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</si>
  <si>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</si>
  <si>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</si>
  <si>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</si>
  <si>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</si>
  <si>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</si>
  <si>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</si>
  <si>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</si>
  <si>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</si>
  <si>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</si>
  <si>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</si>
  <si>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</si>
  <si>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</si>
  <si>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</si>
  <si>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</si>
  <si>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</si>
  <si>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</si>
  <si>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</si>
  <si>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</si>
  <si>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</si>
  <si>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</si>
  <si>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</si>
  <si>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</si>
  <si>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</si>
  <si>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</si>
  <si>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</si>
  <si>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</si>
  <si>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</si>
  <si>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</si>
  <si>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</si>
  <si>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</si>
  <si>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</si>
  <si>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</si>
  <si>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</si>
  <si>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</si>
  <si>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</si>
  <si>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</si>
  <si>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</si>
  <si>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</si>
  <si>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</si>
  <si>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</si>
  <si>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</si>
  <si>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</si>
  <si>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</si>
  <si>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</si>
  <si>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</si>
  <si>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</si>
  <si>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</si>
  <si>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</si>
  <si>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</si>
  <si>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</si>
  <si>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</si>
  <si>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</si>
  <si>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</si>
  <si>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</si>
  <si>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</si>
  <si>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</si>
  <si>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</si>
  <si>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</si>
  <si>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</si>
  <si>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</si>
  <si>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</si>
  <si>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</si>
  <si>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</si>
  <si>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</si>
  <si>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</si>
  <si>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</si>
  <si>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</si>
  <si>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</si>
  <si>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</si>
  <si>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</si>
  <si>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</si>
  <si>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</si>
  <si>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</si>
  <si>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</si>
  <si>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</si>
  <si>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</si>
  <si>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</si>
  <si>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</si>
  <si>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</si>
  <si>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</si>
  <si>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</si>
  <si>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</si>
  <si>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</si>
  <si>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</si>
  <si>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</si>
  <si>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</si>
  <si>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</si>
  <si>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</si>
  <si>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</si>
  <si>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</si>
  <si>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</si>
  <si>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</si>
  <si>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</si>
  <si>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</si>
  <si>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</si>
  <si>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</si>
  <si>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</si>
  <si>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</si>
  <si>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</si>
  <si>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</si>
  <si>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</si>
  <si>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</si>
  <si>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</si>
  <si>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</si>
  <si>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</si>
  <si>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</si>
  <si>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</si>
  <si>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</si>
  <si>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</si>
  <si>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</si>
  <si>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</si>
  <si>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</si>
  <si>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</si>
  <si>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</si>
  <si>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</si>
  <si>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</si>
  <si>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</si>
  <si>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</si>
  <si>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</si>
  <si>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</si>
  <si>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</si>
  <si>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</si>
  <si>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</si>
  <si>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</si>
  <si>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</si>
  <si>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</si>
  <si>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</si>
  <si>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</si>
  <si>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</si>
  <si>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</si>
  <si>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</si>
  <si>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</si>
  <si>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</si>
  <si>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</si>
  <si>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</si>
  <si>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</si>
  <si>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</si>
  <si>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</si>
  <si>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</si>
  <si>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</si>
  <si>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</si>
  <si>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</si>
  <si>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</si>
  <si>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</si>
  <si>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</si>
  <si>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</si>
  <si>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</si>
  <si>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</si>
  <si>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</si>
  <si>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</si>
  <si>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</si>
  <si>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</si>
  <si>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</si>
  <si>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</si>
  <si>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</si>
  <si>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</si>
  <si>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</si>
  <si>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</si>
  <si>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</si>
  <si>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</si>
  <si>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</si>
  <si>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</si>
  <si>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</si>
  <si>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</si>
  <si>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</si>
  <si>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</si>
  <si>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</si>
  <si>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</si>
  <si>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</si>
  <si>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</si>
  <si>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</si>
  <si>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</si>
  <si>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</si>
  <si>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</si>
  <si>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</si>
  <si>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</si>
  <si>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</si>
  <si>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</si>
  <si>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</si>
  <si>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</si>
  <si>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</si>
  <si>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</si>
  <si>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</si>
  <si>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</si>
  <si>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</si>
  <si>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</si>
  <si>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</si>
  <si>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</si>
  <si>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</si>
  <si>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</si>
  <si>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</si>
  <si>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</si>
  <si>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</si>
  <si>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</si>
  <si>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</si>
  <si>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</si>
  <si>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</si>
  <si>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</si>
  <si>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</si>
  <si>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</si>
  <si>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</si>
  <si>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</si>
  <si>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</si>
  <si>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</si>
  <si>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</si>
  <si>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</si>
  <si>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</si>
  <si>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</si>
  <si>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</si>
  <si>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</si>
  <si>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</si>
  <si>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</si>
  <si>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</si>
  <si>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</si>
  <si>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</si>
  <si>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</si>
  <si>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</si>
  <si>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</si>
  <si>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</si>
  <si>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</si>
  <si>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</si>
  <si>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</si>
  <si>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</si>
  <si>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</si>
  <si>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</si>
  <si>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</si>
  <si>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</si>
  <si>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</si>
  <si>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</si>
  <si>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</si>
  <si>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</si>
  <si>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</si>
  <si>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</si>
  <si>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</si>
  <si>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</si>
  <si>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</si>
  <si>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</si>
  <si>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</si>
  <si>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</si>
  <si>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</si>
  <si>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</si>
  <si>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</si>
  <si>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</si>
  <si>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</si>
  <si>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</si>
  <si>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</si>
  <si>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</si>
  <si>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</si>
  <si>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</si>
  <si>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</si>
  <si>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</si>
  <si>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</si>
  <si>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</si>
  <si>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</si>
  <si>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</si>
  <si>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</si>
  <si>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</si>
  <si>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</si>
  <si>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</si>
  <si>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</si>
  <si>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</si>
  <si>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</si>
  <si>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</si>
  <si>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</si>
  <si>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</si>
  <si>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</si>
  <si>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</si>
  <si>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</si>
  <si>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</si>
  <si>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</si>
  <si>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</si>
  <si>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</si>
  <si>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</si>
  <si>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</si>
  <si>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</si>
  <si>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</si>
  <si>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</si>
  <si>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</si>
  <si>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</si>
  <si>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</si>
  <si>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</si>
  <si>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</si>
  <si>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</si>
  <si>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</si>
  <si>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</si>
  <si>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</si>
  <si>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</si>
  <si>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</si>
  <si>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</si>
  <si>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</si>
  <si>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</si>
  <si>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</si>
  <si>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</si>
  <si>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</si>
  <si>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</si>
  <si>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</si>
  <si>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</si>
  <si>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</si>
  <si>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</si>
  <si>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</si>
  <si>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</si>
  <si>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</si>
  <si>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</si>
  <si>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</si>
  <si>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</si>
  <si>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</si>
  <si>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</si>
  <si>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</si>
  <si>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</si>
  <si>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</si>
  <si>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</si>
  <si>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</si>
  <si>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</si>
  <si>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</si>
  <si>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</si>
  <si>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</si>
  <si>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</si>
  <si>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</si>
  <si>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</si>
  <si>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</si>
  <si>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</si>
  <si>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</si>
  <si>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</si>
  <si>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</si>
  <si>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</si>
  <si>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</si>
  <si>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</si>
  <si>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</si>
  <si>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</si>
  <si>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</si>
  <si>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</si>
  <si>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</si>
  <si>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</si>
  <si>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</si>
  <si>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</si>
  <si>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</si>
  <si>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</si>
  <si>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</si>
  <si>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</si>
  <si>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</si>
  <si>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</si>
  <si>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</si>
  <si>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</si>
  <si>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</si>
  <si>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</si>
  <si>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</si>
  <si>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</si>
  <si>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</si>
  <si>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</si>
  <si>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</si>
  <si>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</si>
  <si>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</si>
  <si>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</si>
  <si>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</si>
  <si>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</si>
  <si>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</si>
  <si>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</si>
  <si>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</si>
  <si>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</si>
  <si>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</si>
  <si>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</si>
  <si>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</si>
  <si>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</si>
  <si>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</si>
  <si>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</si>
  <si>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</si>
  <si>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</si>
  <si>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</si>
  <si>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</si>
  <si>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</si>
  <si>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</si>
  <si>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</si>
  <si>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</si>
  <si>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</si>
  <si>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</si>
  <si>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</si>
  <si>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</si>
  <si>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</si>
  <si>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</si>
  <si>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</si>
  <si>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</si>
  <si>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</si>
  <si>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</si>
  <si>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</si>
  <si>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</si>
  <si>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</si>
  <si>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</si>
  <si>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</si>
  <si>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</si>
  <si>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</si>
  <si>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</si>
  <si>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</si>
  <si>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</si>
  <si>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</si>
  <si>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</si>
  <si>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</si>
  <si>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</si>
  <si>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</si>
  <si>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</si>
  <si>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</si>
  <si>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</si>
  <si>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</si>
  <si>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</si>
  <si>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</si>
  <si>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</si>
  <si>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</si>
  <si>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</si>
  <si>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</si>
  <si>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</si>
  <si>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</si>
  <si>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</si>
  <si>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</si>
  <si>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</si>
  <si>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</si>
  <si>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</si>
  <si>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</si>
  <si>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</si>
  <si>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</si>
  <si>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</si>
  <si>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</si>
  <si>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</si>
  <si>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</si>
  <si>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</si>
  <si>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</si>
  <si>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</si>
  <si>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</si>
  <si>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</si>
  <si>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</si>
  <si>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</si>
  <si>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</si>
  <si>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</si>
  <si>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</si>
  <si>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</si>
  <si>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</si>
  <si>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</si>
  <si>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</si>
  <si>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</si>
  <si>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</si>
  <si>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</si>
  <si>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</si>
  <si>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</si>
  <si>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</si>
  <si>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</si>
  <si>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</si>
  <si>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</si>
  <si>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</si>
  <si>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</si>
  <si>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</si>
  <si>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</si>
  <si>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</si>
  <si>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</si>
  <si>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</si>
  <si>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</si>
  <si>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</si>
  <si>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</si>
  <si>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</si>
  <si>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</si>
  <si>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</si>
  <si>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</si>
  <si>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</si>
  <si>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</si>
  <si>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</si>
  <si>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</si>
  <si>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</si>
  <si>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</si>
  <si>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</si>
  <si>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</si>
  <si>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</si>
  <si>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</si>
  <si>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</si>
  <si>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</si>
  <si>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</si>
  <si>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</si>
  <si>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</si>
  <si>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</si>
  <si>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</si>
  <si>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</si>
  <si>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</si>
  <si>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</si>
  <si>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</si>
  <si>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</si>
  <si>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</si>
  <si>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</si>
  <si>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</si>
  <si>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</si>
  <si>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</si>
  <si>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</si>
  <si>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</si>
  <si>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</si>
  <si>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</si>
  <si>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</si>
  <si>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</si>
  <si>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</si>
  <si>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</si>
  <si>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</si>
  <si>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</si>
  <si>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</si>
  <si>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</si>
  <si>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</si>
  <si>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</si>
  <si>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</si>
  <si>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</si>
  <si>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</si>
  <si>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</si>
  <si>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</si>
  <si>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</si>
  <si>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</si>
  <si>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</si>
  <si>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</si>
  <si>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</si>
  <si>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</si>
  <si>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</si>
  <si>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</si>
  <si>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</si>
  <si>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</si>
  <si>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</si>
  <si>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</si>
  <si>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</si>
  <si>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</si>
  <si>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</si>
  <si>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</si>
  <si>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</si>
  <si>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</si>
  <si>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</si>
  <si>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</si>
  <si>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</si>
  <si>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</si>
  <si>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</si>
  <si>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</si>
  <si>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</si>
  <si>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</si>
  <si>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</si>
  <si>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</si>
  <si>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</si>
  <si>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</si>
  <si>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</si>
  <si>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</si>
  <si>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</si>
  <si>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</si>
  <si>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</si>
  <si>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</si>
  <si>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</si>
  <si>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</si>
  <si>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</si>
  <si>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</si>
  <si>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</si>
  <si>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</si>
  <si>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</si>
  <si>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</si>
  <si>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</si>
  <si>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</si>
  <si>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</si>
  <si>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</si>
  <si>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</si>
  <si>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</si>
  <si>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</si>
  <si>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</si>
  <si>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</si>
  <si>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</si>
  <si>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</si>
  <si>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</si>
  <si>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</si>
  <si>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</si>
  <si>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</si>
  <si>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</si>
  <si>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</si>
  <si>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</si>
  <si>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</si>
  <si>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</si>
  <si>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</si>
  <si>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</si>
  <si>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</si>
  <si>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</si>
  <si>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</si>
  <si>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</si>
  <si>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</si>
  <si>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</si>
  <si>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</si>
  <si>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</si>
  <si>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</si>
  <si>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</si>
  <si>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</si>
  <si>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</si>
  <si>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</si>
  <si>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</si>
  <si>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</si>
  <si>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</si>
  <si>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</si>
  <si>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</si>
  <si>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</si>
  <si>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</si>
  <si>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</si>
  <si>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</si>
  <si>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</si>
  <si>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</si>
  <si>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</si>
  <si>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</si>
  <si>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</si>
  <si>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</si>
  <si>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</si>
  <si>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</si>
  <si>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</si>
  <si>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</si>
  <si>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</si>
  <si>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</si>
  <si>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</si>
  <si>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</si>
  <si>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</si>
  <si>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</si>
  <si>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</si>
  <si>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</si>
  <si>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</si>
  <si>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</si>
  <si>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</si>
  <si>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</si>
  <si>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</si>
  <si>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</si>
  <si>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</si>
  <si>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</si>
  <si>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</si>
  <si>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</si>
  <si>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</si>
  <si>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</si>
  <si>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</si>
  <si>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</si>
  <si>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</si>
  <si>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</si>
  <si>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</si>
  <si>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</si>
  <si>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</si>
  <si>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</si>
  <si>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</si>
  <si>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</si>
  <si>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</si>
  <si>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</si>
  <si>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</si>
  <si>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</si>
  <si>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</si>
  <si>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</si>
  <si>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</si>
  <si>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</si>
  <si>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</si>
  <si>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</si>
  <si>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</si>
  <si>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</si>
  <si>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</si>
  <si>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</si>
  <si>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</si>
  <si>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</si>
  <si>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</si>
  <si>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</si>
  <si>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</si>
  <si>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</si>
  <si>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</si>
  <si>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</si>
  <si>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</si>
  <si>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</si>
  <si>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</si>
  <si>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</si>
  <si>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</si>
  <si>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</si>
  <si>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</si>
  <si>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</si>
  <si>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</si>
  <si>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</si>
  <si>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</si>
  <si>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</si>
  <si>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</si>
  <si>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</si>
  <si>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</si>
  <si>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</si>
  <si>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</si>
  <si>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</si>
  <si>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</si>
  <si>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</si>
  <si>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</si>
  <si>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</si>
  <si>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</si>
  <si>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</si>
  <si>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</si>
  <si>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</si>
  <si>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</si>
  <si>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</si>
  <si>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</si>
  <si>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</si>
  <si>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</si>
  <si>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</si>
  <si>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</si>
  <si>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</si>
  <si>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</si>
  <si>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</si>
  <si>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</si>
  <si>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</si>
  <si>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</si>
  <si>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</si>
  <si>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</si>
  <si>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</si>
  <si>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</si>
  <si>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</si>
  <si>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</si>
  <si>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</si>
  <si>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</si>
  <si>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</si>
  <si>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</si>
  <si>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</si>
  <si>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</si>
  <si>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</si>
  <si>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</si>
  <si>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</si>
  <si>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</si>
  <si>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</si>
  <si>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</si>
  <si>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</si>
  <si>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</si>
  <si>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</si>
  <si>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</si>
  <si>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</si>
  <si>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</si>
  <si>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</si>
  <si>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</si>
  <si>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</si>
  <si>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</si>
  <si>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</si>
  <si>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</si>
  <si>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</si>
  <si>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</si>
  <si>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</si>
  <si>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</si>
  <si>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</si>
  <si>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</si>
  <si>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</si>
  <si>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</si>
  <si>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</si>
  <si>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</si>
  <si>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</si>
  <si>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</si>
  <si>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</si>
  <si>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</si>
  <si>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</si>
  <si>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</si>
  <si>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</si>
  <si>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</si>
  <si>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</si>
  <si>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</si>
  <si>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</si>
  <si>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</si>
  <si>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</si>
  <si>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</si>
  <si>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</si>
  <si>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</si>
  <si>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</si>
  <si>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</si>
  <si>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</si>
  <si>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</si>
  <si>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</si>
  <si>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</si>
  <si>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</si>
  <si>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</si>
  <si>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</si>
  <si>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</si>
  <si>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</si>
  <si>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</si>
  <si>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</si>
  <si>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</si>
  <si>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</si>
  <si>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</si>
  <si>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</si>
  <si>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</si>
  <si>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</si>
  <si>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</si>
  <si>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</si>
  <si>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</si>
  <si>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</si>
  <si>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</si>
  <si>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</si>
  <si>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</si>
  <si>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</si>
  <si>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</si>
  <si>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</si>
  <si>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</si>
  <si>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</si>
  <si>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</si>
  <si>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</si>
  <si>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</si>
  <si>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</si>
  <si>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</si>
  <si>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</si>
  <si>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</si>
  <si>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</si>
  <si>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</si>
  <si>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</si>
  <si>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</si>
  <si>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</si>
  <si>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</si>
  <si>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</si>
  <si>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</si>
  <si>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</si>
  <si>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</si>
  <si>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</si>
  <si>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</si>
  <si>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</si>
  <si>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</si>
  <si>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</si>
  <si>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</si>
  <si>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</si>
  <si>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</si>
  <si>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</si>
  <si>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</si>
  <si>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</si>
  <si>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</si>
  <si>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</si>
  <si>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</si>
  <si>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</si>
  <si>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</si>
  <si>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</si>
  <si>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</si>
  <si>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</si>
  <si>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</si>
  <si>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</si>
  <si>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</si>
  <si>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</si>
  <si>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</si>
  <si>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</si>
  <si>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</si>
  <si>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</si>
  <si>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</si>
  <si>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</si>
  <si>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</si>
  <si>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</si>
  <si>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</si>
  <si>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</si>
  <si>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</si>
  <si>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</si>
  <si>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</si>
  <si>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</si>
  <si>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</si>
  <si>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</si>
  <si>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</si>
  <si>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</si>
  <si>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</si>
  <si>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</si>
  <si>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</si>
  <si>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</si>
  <si>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</si>
  <si>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</si>
  <si>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</si>
  <si>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</si>
  <si>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</si>
  <si>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</si>
  <si>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</si>
  <si>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</si>
  <si>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</si>
  <si>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</si>
  <si>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</si>
  <si>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</si>
  <si>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</si>
  <si>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</si>
  <si>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</si>
  <si>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</si>
  <si>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</si>
  <si>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</si>
  <si>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</si>
  <si>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</si>
  <si>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</si>
  <si>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</si>
  <si>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</si>
  <si>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</si>
  <si>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</si>
  <si>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</si>
  <si>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</si>
  <si>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</si>
  <si>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</si>
  <si>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</si>
  <si>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</si>
  <si>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</si>
  <si>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</si>
  <si>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</si>
  <si>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</si>
  <si>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</si>
  <si>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</si>
  <si>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</si>
  <si>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</si>
  <si>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</si>
  <si>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</si>
  <si>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</si>
  <si>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</si>
  <si>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</si>
  <si>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</si>
  <si>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</si>
  <si>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</si>
  <si>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</si>
  <si>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</si>
  <si>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</si>
  <si>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</si>
  <si>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</si>
  <si>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</si>
  <si>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</si>
  <si>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</si>
  <si>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</si>
  <si>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</si>
  <si>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</si>
  <si>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</si>
  <si>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</si>
  <si>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</si>
  <si>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</si>
  <si>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</si>
  <si>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</si>
  <si>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</si>
  <si>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</si>
  <si>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</si>
  <si>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</si>
  <si>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</si>
  <si>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</si>
  <si>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</si>
  <si>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</si>
  <si>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</si>
  <si>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</si>
  <si>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</si>
  <si>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</si>
  <si>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</si>
  <si>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</si>
  <si>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</si>
  <si>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</si>
  <si>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</si>
  <si>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</si>
  <si>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</si>
  <si>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</si>
  <si>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</si>
  <si>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</si>
  <si>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</si>
  <si>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</si>
  <si>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</si>
  <si>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</si>
  <si>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</si>
  <si>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</si>
  <si>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</si>
  <si>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</si>
  <si>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</si>
  <si>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</si>
  <si>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</si>
  <si>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</si>
  <si>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</si>
  <si>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</si>
  <si>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</si>
  <si>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</si>
  <si>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</si>
  <si>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</si>
  <si>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</si>
  <si>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</si>
  <si>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</si>
  <si>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</si>
  <si>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</si>
  <si>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</si>
  <si>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</si>
  <si>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</si>
  <si>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</si>
  <si>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</si>
  <si>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</si>
  <si>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</si>
  <si>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</si>
  <si>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</si>
  <si>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</si>
  <si>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</si>
  <si>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</si>
  <si>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</si>
  <si>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</si>
  <si>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</si>
  <si>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</si>
  <si>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</si>
  <si>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</si>
  <si>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</si>
  <si>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</si>
  <si>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</si>
  <si>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</si>
  <si>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</si>
  <si>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</si>
  <si>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</si>
  <si>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</si>
  <si>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</si>
  <si>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</si>
  <si>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</si>
  <si>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</si>
  <si>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</si>
  <si>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</si>
  <si>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</si>
  <si>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</si>
  <si>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</si>
  <si>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</si>
  <si>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</si>
  <si>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</si>
  <si>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</si>
  <si>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</si>
  <si>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</si>
  <si>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</si>
  <si>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</si>
  <si>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</si>
  <si>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</si>
  <si>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</si>
  <si>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</si>
  <si>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</si>
  <si>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</si>
  <si>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</si>
  <si>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</si>
  <si>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</si>
  <si>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</si>
  <si>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</si>
  <si>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</si>
  <si>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</si>
  <si>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</si>
  <si>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</si>
  <si>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</si>
  <si>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</si>
  <si>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</si>
  <si>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</si>
  <si>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</si>
  <si>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</si>
  <si>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</si>
  <si>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</si>
  <si>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</si>
  <si>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</si>
  <si>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</si>
  <si>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</si>
  <si>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</si>
  <si>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</si>
  <si>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</si>
  <si>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</si>
  <si>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</si>
  <si>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</si>
  <si>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</si>
  <si>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</si>
  <si>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</si>
  <si>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</si>
  <si>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</si>
  <si>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</si>
  <si>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</si>
  <si>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</si>
  <si>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</si>
  <si>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</si>
  <si>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</si>
  <si>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</si>
  <si>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</si>
  <si>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</si>
  <si>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</si>
  <si>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</si>
  <si>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</si>
  <si>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</si>
  <si>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</si>
  <si>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</si>
  <si>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</si>
  <si>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</si>
  <si>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</si>
  <si>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</si>
  <si>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</si>
  <si>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</si>
  <si>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</si>
  <si>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</si>
  <si>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</si>
  <si>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</si>
  <si>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</si>
  <si>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</si>
  <si>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</si>
  <si>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</si>
  <si>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</si>
  <si>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</si>
  <si>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</si>
  <si>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</si>
  <si>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</si>
  <si>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</si>
  <si>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</si>
  <si>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</si>
  <si>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</si>
  <si>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</si>
  <si>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</si>
  <si>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</si>
  <si>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</si>
  <si>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</si>
  <si>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</si>
  <si>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</si>
  <si>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</si>
  <si>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</si>
  <si>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</si>
  <si>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</si>
  <si>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</si>
  <si>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</si>
  <si>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</si>
  <si>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</si>
  <si>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</si>
  <si>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</si>
  <si>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</si>
  <si>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</si>
  <si>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</si>
  <si>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</si>
  <si>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</si>
  <si>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</si>
  <si>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</si>
  <si>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</si>
  <si>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</si>
  <si>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</si>
  <si>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</si>
  <si>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</si>
  <si>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</si>
  <si>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</si>
  <si>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</si>
  <si>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</si>
  <si>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</si>
  <si>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</si>
  <si>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</si>
  <si>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</si>
  <si>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</si>
  <si>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</si>
  <si>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</si>
  <si>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</si>
  <si>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</si>
  <si>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</si>
  <si>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</si>
  <si>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</si>
  <si>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</si>
  <si>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</si>
  <si>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</si>
  <si>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</si>
  <si>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</si>
  <si>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</si>
  <si>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</si>
  <si>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</si>
  <si>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</si>
  <si>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</si>
  <si>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</si>
  <si>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</si>
  <si>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</si>
  <si>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</si>
  <si>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</si>
  <si>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</si>
  <si>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</si>
  <si>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</si>
  <si>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</si>
  <si>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</si>
  <si>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</si>
  <si>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</si>
  <si>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</si>
  <si>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</si>
  <si>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</si>
  <si>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</si>
  <si>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</si>
  <si>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</si>
  <si>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</si>
  <si>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</si>
  <si>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</si>
  <si>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</si>
  <si>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</si>
  <si>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</si>
  <si>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</si>
  <si>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</si>
  <si>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</si>
  <si>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</si>
  <si>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</si>
  <si>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</si>
  <si>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</si>
  <si>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</si>
  <si>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</si>
  <si>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</si>
  <si>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</si>
  <si>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</si>
  <si>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</si>
  <si>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</si>
  <si>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</si>
  <si>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</si>
  <si>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</si>
  <si>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</si>
  <si>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</si>
  <si>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</si>
  <si>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</si>
  <si>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</si>
  <si>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</si>
  <si>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</si>
  <si>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</si>
  <si>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</si>
  <si>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</si>
  <si>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</si>
  <si>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</si>
  <si>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</si>
  <si>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</si>
  <si>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</si>
  <si>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</si>
  <si>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</si>
  <si>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</si>
  <si>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</si>
  <si>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</si>
  <si>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</si>
  <si>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</si>
  <si>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</si>
  <si>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</si>
  <si>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</si>
  <si>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</si>
  <si>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</si>
  <si>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</si>
  <si>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</si>
  <si>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</si>
  <si>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</si>
  <si>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</si>
  <si>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</si>
  <si>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</si>
  <si>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</si>
  <si>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</si>
  <si>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</si>
  <si>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</si>
  <si>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</si>
  <si>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</si>
  <si>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</si>
  <si>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</si>
  <si>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</si>
  <si>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</si>
  <si>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</si>
  <si>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</si>
  <si>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</si>
  <si>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</si>
  <si>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</si>
  <si>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</si>
  <si>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</si>
  <si>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</si>
  <si>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</si>
  <si>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</si>
  <si>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</si>
  <si>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</si>
  <si>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</si>
  <si>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</si>
  <si>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</si>
  <si>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</si>
  <si>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</si>
  <si>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</si>
  <si>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</si>
  <si>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</si>
  <si>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</si>
  <si>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</si>
  <si>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</si>
  <si>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</si>
  <si>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</si>
  <si>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</si>
  <si>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</si>
  <si>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</si>
  <si>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</si>
  <si>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</si>
  <si>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</si>
  <si>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</si>
  <si>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</si>
  <si>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</si>
  <si>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</si>
  <si>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</si>
  <si>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</si>
  <si>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</si>
  <si>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</si>
  <si>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</si>
  <si>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</si>
  <si>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</si>
  <si>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</si>
  <si>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</si>
  <si>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</si>
  <si>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</si>
  <si>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</si>
  <si>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</si>
  <si>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</si>
  <si>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</si>
  <si>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</si>
  <si>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</si>
  <si>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</si>
  <si>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</si>
  <si>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</si>
  <si>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</si>
  <si>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</si>
  <si>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</si>
  <si>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</si>
  <si>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</si>
  <si>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</si>
  <si>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</si>
  <si>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</si>
  <si>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</si>
  <si>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</si>
  <si>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</si>
  <si>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</si>
  <si>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</si>
  <si>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</si>
  <si>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</si>
  <si>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</si>
  <si>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</si>
  <si>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</si>
  <si>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</si>
  <si>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</si>
  <si>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</si>
  <si>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</si>
  <si>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</si>
  <si>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</si>
  <si>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</si>
  <si>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</si>
  <si>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</si>
  <si>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</si>
  <si>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</si>
  <si>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</si>
  <si>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</si>
  <si>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</si>
  <si>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</si>
  <si>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</si>
  <si>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</si>
  <si>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</si>
  <si>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</si>
  <si>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</si>
  <si>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</si>
  <si>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</si>
  <si>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</si>
  <si>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</si>
  <si>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</si>
  <si>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</si>
  <si>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</si>
  <si>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</si>
  <si>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</si>
  <si>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</si>
  <si>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</si>
  <si>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</si>
  <si>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</si>
  <si>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</si>
  <si>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</si>
  <si>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</si>
  <si>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</si>
  <si>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</si>
  <si>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</si>
  <si>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</si>
  <si>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</si>
  <si>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</si>
  <si>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</si>
  <si>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</si>
  <si>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</si>
  <si>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</si>
  <si>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</si>
  <si>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</si>
  <si>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</si>
  <si>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</si>
  <si>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</si>
  <si>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</si>
  <si>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</si>
  <si>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</si>
  <si>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</si>
  <si>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</si>
  <si>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</si>
  <si>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</si>
  <si>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</si>
  <si>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</si>
  <si>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</si>
  <si>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</si>
  <si>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</si>
  <si>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</si>
  <si>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</si>
  <si>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</si>
  <si>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</si>
  <si>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</si>
  <si>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</si>
  <si>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</si>
  <si>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</si>
  <si>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</si>
  <si>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</si>
  <si>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</si>
  <si>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</si>
  <si>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</si>
  <si>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</si>
  <si>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</si>
  <si>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</si>
  <si>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</si>
  <si>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</si>
  <si>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</si>
  <si>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</si>
  <si>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</si>
  <si>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</si>
  <si>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</si>
  <si>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</si>
  <si>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</si>
  <si>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</si>
  <si>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</si>
  <si>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</si>
  <si>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</si>
  <si>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</si>
  <si>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</si>
  <si>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</si>
  <si>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</si>
  <si>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</si>
  <si>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</si>
  <si>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</si>
  <si>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</si>
  <si>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</si>
  <si>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</si>
  <si>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</si>
  <si>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</si>
  <si>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</si>
  <si>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</si>
  <si>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</si>
  <si>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</si>
  <si>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</si>
  <si>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</si>
  <si>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</si>
  <si>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</si>
  <si>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</si>
  <si>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</si>
  <si>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</si>
  <si>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</si>
  <si>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</si>
  <si>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</si>
  <si>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</si>
  <si>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</si>
  <si>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</si>
  <si>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</si>
  <si>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</si>
  <si>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</si>
  <si>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</si>
  <si>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</si>
  <si>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</si>
  <si>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</si>
  <si>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</si>
  <si>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</si>
  <si>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</si>
  <si>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</si>
  <si>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</si>
  <si>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</si>
  <si>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</si>
  <si>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</si>
  <si>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</si>
  <si>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</si>
  <si>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</si>
  <si>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</si>
  <si>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</si>
  <si>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</si>
  <si>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</si>
  <si>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</si>
  <si>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</si>
  <si>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</si>
  <si>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</si>
  <si>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</si>
  <si>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</si>
  <si>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</si>
  <si>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</si>
  <si>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</si>
  <si>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</si>
  <si>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</si>
  <si>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</si>
  <si>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</si>
  <si>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</si>
  <si>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</si>
  <si>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</si>
  <si>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</si>
  <si>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</si>
  <si>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</si>
  <si>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</si>
  <si>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</si>
  <si>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</si>
  <si>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</si>
  <si>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</si>
  <si>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</si>
  <si>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</si>
  <si>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</si>
  <si>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</si>
  <si>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</si>
  <si>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</si>
  <si>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</si>
  <si>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</si>
  <si>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</si>
  <si>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</si>
  <si>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</si>
  <si>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</si>
  <si>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</si>
  <si>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</si>
  <si>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</si>
  <si>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</si>
  <si>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</si>
  <si>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</si>
  <si>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</si>
  <si>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</si>
  <si>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</si>
  <si>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</si>
  <si>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</si>
  <si>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</si>
  <si>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</si>
  <si>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</si>
  <si>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</si>
  <si>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</si>
  <si>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</si>
  <si>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</si>
  <si>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</si>
  <si>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</si>
  <si>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</si>
  <si>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</si>
  <si>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</si>
  <si>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</si>
  <si>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</si>
  <si>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</si>
  <si>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</si>
  <si>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</si>
  <si>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</si>
  <si>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</si>
  <si>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</si>
  <si>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</si>
  <si>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</si>
  <si>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</si>
  <si>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</si>
  <si>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</si>
  <si>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</si>
  <si>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</si>
  <si>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</si>
  <si>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</si>
  <si>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</si>
  <si>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</si>
  <si>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</si>
  <si>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</si>
  <si>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</si>
  <si>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</si>
  <si>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</si>
  <si>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</si>
  <si>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</si>
  <si>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</si>
  <si>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</si>
  <si>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</si>
  <si>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</si>
  <si>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</si>
  <si>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</si>
  <si>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</si>
  <si>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</si>
  <si>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</si>
  <si>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</si>
  <si>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</si>
  <si>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</si>
  <si>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</si>
  <si>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</si>
  <si>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</si>
  <si>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</si>
  <si>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</si>
  <si>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</si>
  <si>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</si>
  <si>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</si>
  <si>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</si>
  <si>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</si>
  <si>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</si>
  <si>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</si>
  <si>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</si>
  <si>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</si>
  <si>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</si>
  <si>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</si>
  <si>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</si>
  <si>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</si>
  <si>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</si>
  <si>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</si>
  <si>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</si>
  <si>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</si>
  <si>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</si>
  <si>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</si>
  <si>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</si>
  <si>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</si>
  <si>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</si>
  <si>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</si>
  <si>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</si>
  <si>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</si>
  <si>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</si>
  <si>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</si>
  <si>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</si>
  <si>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</si>
  <si>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</si>
  <si>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</si>
  <si>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</si>
  <si>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</si>
  <si>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</si>
  <si>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</si>
  <si>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</si>
  <si>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</si>
  <si>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</si>
  <si>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</si>
  <si>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</si>
  <si>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</si>
  <si>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</si>
  <si>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</si>
  <si>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</si>
  <si>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</si>
  <si>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</si>
  <si>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</si>
  <si>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</si>
  <si>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</si>
  <si>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</si>
  <si>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</si>
  <si>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</si>
  <si>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</si>
  <si>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</si>
  <si>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</si>
  <si>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</si>
  <si>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</si>
  <si>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</si>
  <si>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</si>
  <si>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</si>
  <si>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</si>
  <si>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</si>
  <si>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</si>
  <si>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</si>
  <si>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</si>
  <si>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</si>
  <si>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</si>
  <si>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</si>
  <si>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</si>
  <si>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</si>
  <si>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</si>
  <si>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</si>
  <si>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</si>
  <si>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</si>
  <si>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</si>
  <si>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</si>
  <si>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</si>
  <si>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</si>
  <si>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</si>
  <si>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</si>
  <si>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</si>
  <si>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</si>
  <si>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</si>
  <si>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</si>
  <si>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</si>
  <si>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</si>
  <si>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</si>
  <si>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</si>
  <si>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</si>
  <si>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</si>
  <si>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</si>
  <si>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</si>
  <si>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</si>
  <si>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</si>
  <si>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</si>
  <si>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</si>
  <si>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</si>
  <si>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</si>
  <si>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</si>
  <si>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</si>
  <si>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</si>
  <si>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</si>
  <si>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</si>
  <si>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</si>
  <si>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</si>
  <si>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</si>
  <si>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</si>
  <si>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</si>
  <si>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</si>
  <si>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</si>
  <si>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</si>
  <si>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</si>
  <si>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</si>
  <si>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</si>
  <si>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</si>
  <si>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</si>
  <si>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</si>
  <si>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</si>
  <si>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</si>
  <si>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</si>
  <si>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</si>
  <si>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</si>
  <si>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</si>
  <si>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</si>
  <si>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</si>
  <si>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</si>
  <si>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</si>
  <si>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</si>
  <si>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</si>
  <si>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</si>
  <si>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</si>
  <si>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</si>
  <si>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</si>
  <si>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</si>
  <si>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</si>
  <si>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</si>
  <si>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</si>
  <si>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</si>
  <si>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</si>
  <si>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</si>
  <si>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</si>
  <si>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</si>
  <si>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</si>
  <si>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</si>
  <si>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</si>
  <si>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</si>
  <si>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</si>
  <si>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</si>
  <si>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</si>
  <si>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</si>
  <si>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</si>
  <si>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</si>
  <si>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</si>
  <si>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</si>
  <si>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</si>
  <si>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</si>
  <si>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</si>
  <si>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</si>
  <si>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</si>
  <si>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</si>
  <si>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</si>
  <si>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</si>
  <si>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</si>
  <si>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</si>
  <si>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</si>
  <si>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</si>
  <si>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</si>
  <si>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</si>
  <si>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</si>
  <si>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</si>
  <si>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</si>
  <si>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</si>
  <si>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</si>
  <si>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</si>
  <si>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</si>
  <si>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</si>
  <si>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</si>
  <si>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</si>
  <si>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</si>
  <si>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</si>
  <si>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</si>
  <si>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</si>
  <si>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</si>
  <si>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</si>
  <si>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</si>
  <si>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</si>
  <si>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</si>
  <si>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</si>
  <si>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</si>
  <si>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</si>
  <si>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</si>
  <si>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</si>
  <si>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</si>
  <si>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</si>
  <si>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</si>
  <si>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</si>
  <si>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</si>
  <si>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</si>
  <si>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</si>
  <si>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</si>
  <si>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</si>
  <si>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</si>
  <si>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</si>
  <si>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</si>
  <si>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</si>
  <si>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</si>
  <si>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</si>
  <si>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</si>
  <si>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</si>
  <si>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</si>
  <si>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</si>
  <si>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</si>
  <si>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</si>
  <si>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</si>
  <si>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</si>
  <si>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</si>
  <si>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</si>
  <si>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</si>
  <si>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</si>
  <si>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</si>
  <si>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</si>
  <si>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</si>
  <si>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</si>
  <si>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</si>
  <si>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</si>
  <si>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</si>
  <si>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</si>
  <si>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</si>
  <si>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</si>
  <si>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</si>
  <si>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</si>
  <si>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</si>
  <si>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</si>
  <si>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</si>
  <si>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</si>
  <si>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</si>
  <si>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</si>
  <si>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</si>
  <si>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</si>
  <si>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</si>
  <si>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</si>
  <si>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</si>
  <si>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</si>
  <si>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</si>
  <si>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</si>
  <si>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</si>
  <si>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</si>
  <si>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</si>
  <si>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</si>
  <si>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</si>
  <si>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</si>
  <si>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</si>
  <si>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</si>
  <si>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</si>
  <si>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</si>
  <si>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</si>
  <si>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</si>
  <si>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</si>
  <si>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</si>
  <si>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</si>
  <si>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</si>
  <si>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</si>
  <si>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</si>
  <si>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</si>
  <si>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</si>
  <si>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</si>
  <si>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</si>
  <si>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</si>
  <si>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</si>
  <si>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</si>
  <si>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</si>
  <si>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</si>
  <si>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</si>
  <si>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</si>
  <si>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</si>
  <si>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</si>
  <si>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</si>
  <si>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</si>
  <si>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</si>
  <si>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</si>
  <si>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</si>
  <si>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</si>
  <si>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</si>
  <si>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</si>
  <si>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</si>
  <si>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</si>
  <si>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</si>
  <si>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</si>
  <si>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</si>
  <si>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</si>
  <si>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</si>
  <si>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</si>
  <si>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</si>
  <si>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</si>
  <si>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</si>
  <si>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</si>
  <si>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</si>
  <si>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</si>
  <si>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</si>
  <si>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</si>
  <si>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</si>
  <si>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</si>
  <si>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</si>
  <si>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</si>
  <si>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</si>
  <si>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</si>
  <si>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</si>
  <si>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</si>
  <si>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</si>
  <si>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</si>
  <si>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</si>
  <si>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</si>
  <si>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</si>
  <si>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</si>
  <si>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</si>
  <si>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</si>
  <si>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</si>
  <si>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</si>
  <si>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</si>
  <si>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</si>
  <si>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</si>
  <si>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</si>
  <si>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</si>
  <si>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</si>
  <si>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</si>
  <si>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</si>
  <si>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</si>
  <si>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</si>
  <si>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</si>
  <si>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</si>
  <si>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</si>
  <si>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</si>
  <si>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</si>
  <si>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</si>
  <si>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</si>
  <si>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</si>
  <si>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</si>
  <si>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</si>
  <si>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</si>
  <si>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</si>
  <si>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</si>
  <si>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</si>
  <si>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</si>
  <si>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</si>
  <si>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</si>
  <si>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</si>
  <si>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</si>
  <si>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</si>
  <si>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</si>
  <si>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</si>
  <si>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</si>
  <si>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</si>
  <si>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</si>
  <si>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</si>
  <si>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</si>
  <si>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</si>
  <si>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</si>
  <si>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</si>
  <si>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</si>
  <si>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</si>
  <si>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</si>
  <si>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</si>
  <si>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</si>
  <si>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</si>
  <si>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</si>
  <si>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</si>
  <si>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</si>
  <si>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</si>
  <si>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</si>
  <si>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</si>
  <si>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</si>
  <si>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</si>
  <si>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</si>
  <si>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</si>
  <si>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</si>
  <si>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</si>
  <si>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</si>
  <si>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</si>
  <si>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</si>
  <si>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</si>
  <si>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</si>
  <si>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</si>
  <si>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</si>
  <si>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</si>
  <si>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</si>
  <si>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</si>
  <si>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</si>
  <si>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</si>
  <si>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</si>
  <si>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</si>
  <si>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</si>
  <si>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</si>
  <si>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</si>
  <si>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</si>
  <si>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</si>
  <si>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</si>
  <si>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</si>
  <si>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</si>
  <si>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</si>
  <si>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</si>
  <si>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</si>
  <si>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</si>
  <si>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</si>
  <si>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</si>
  <si>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</si>
  <si>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</si>
  <si>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</si>
  <si>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</si>
  <si>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</si>
  <si>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</si>
  <si>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</si>
  <si>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</si>
  <si>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</si>
  <si>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</si>
  <si>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</si>
  <si>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</si>
  <si>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</si>
  <si>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</si>
  <si>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</si>
  <si>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</si>
  <si>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</si>
  <si>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</si>
  <si>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</si>
  <si>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</si>
  <si>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</si>
  <si>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</si>
  <si>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</si>
  <si>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</si>
  <si>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</si>
  <si>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</si>
  <si>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</si>
  <si>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</si>
  <si>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</si>
  <si>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</si>
  <si>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</si>
  <si>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</si>
  <si>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</si>
  <si>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</si>
  <si>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</si>
  <si>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</si>
  <si>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</si>
  <si>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</si>
  <si>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</si>
  <si>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</si>
  <si>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</si>
  <si>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</si>
  <si>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</si>
  <si>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</si>
  <si>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</si>
  <si>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</si>
  <si>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</si>
  <si>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</si>
  <si>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</si>
  <si>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</si>
  <si>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</si>
  <si>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</si>
  <si>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</si>
  <si>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</si>
  <si>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</si>
  <si>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</si>
  <si>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</si>
  <si>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</si>
  <si>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</si>
  <si>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</si>
  <si>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</si>
  <si>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</si>
  <si>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</si>
  <si>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</si>
  <si>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</si>
  <si>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</si>
  <si>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</si>
  <si>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</si>
  <si>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</si>
  <si>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</si>
  <si>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</si>
  <si>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</si>
  <si>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</si>
  <si>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</si>
  <si>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</si>
  <si>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</si>
  <si>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</si>
  <si>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</si>
  <si>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</si>
  <si>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</si>
  <si>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</si>
  <si>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</si>
  <si>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</si>
  <si>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</si>
  <si>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</si>
  <si>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</si>
  <si>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</si>
  <si>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</si>
  <si>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</si>
  <si>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</si>
  <si>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</si>
  <si>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</si>
  <si>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</si>
  <si>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</si>
  <si>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</si>
  <si>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</si>
  <si>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</si>
  <si>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</si>
  <si>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</si>
  <si>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</si>
  <si>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</si>
  <si>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</si>
  <si>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</si>
  <si>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</si>
  <si>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</si>
  <si>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</si>
  <si>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</si>
  <si>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</si>
  <si>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</si>
  <si>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</si>
  <si>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</si>
  <si>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</si>
  <si>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</si>
  <si>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</si>
  <si>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</si>
  <si>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</si>
  <si>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</si>
  <si>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</si>
  <si>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</si>
  <si>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</si>
  <si>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</si>
  <si>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</si>
  <si>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</si>
  <si>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</si>
  <si>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</si>
  <si>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</si>
  <si>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</si>
  <si>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</si>
  <si>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</si>
  <si>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</si>
  <si>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</si>
  <si>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</si>
  <si>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</si>
  <si>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</si>
  <si>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</si>
  <si>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</si>
  <si>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</si>
  <si>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</si>
  <si>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</si>
  <si>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</si>
  <si>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</si>
  <si>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</si>
  <si>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</si>
  <si>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</si>
  <si>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</si>
  <si>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</si>
  <si>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</si>
  <si>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</si>
  <si>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</si>
  <si>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</si>
  <si>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</si>
  <si>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</si>
  <si>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</si>
  <si>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</si>
  <si>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</si>
  <si>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</si>
  <si>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</si>
  <si>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</si>
  <si>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</si>
  <si>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</si>
  <si>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</si>
  <si>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</si>
  <si>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</si>
  <si>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</si>
  <si>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</si>
  <si>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</si>
  <si>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</si>
  <si>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</si>
  <si>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</si>
  <si>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</si>
  <si>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</si>
  <si>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</si>
  <si>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</si>
  <si>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</si>
  <si>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</si>
  <si>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</si>
  <si>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</si>
  <si>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</si>
  <si>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</si>
  <si>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</si>
  <si>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</si>
  <si>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</si>
  <si>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</si>
  <si>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</si>
  <si>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</si>
  <si>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</si>
  <si>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</si>
  <si>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</si>
  <si>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</si>
  <si>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</si>
  <si>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</si>
  <si>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</si>
  <si>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</si>
  <si>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</si>
  <si>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</si>
  <si>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</si>
  <si>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</si>
  <si>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</si>
  <si>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</si>
  <si>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</si>
  <si>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</si>
  <si>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</si>
  <si>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</si>
  <si>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</si>
  <si>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</si>
  <si>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</si>
  <si>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</si>
  <si>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</si>
  <si>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</si>
  <si>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</si>
  <si>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</si>
  <si>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</si>
  <si>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</si>
  <si>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</si>
  <si>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</si>
  <si>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</si>
  <si>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</si>
  <si>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</si>
  <si>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</si>
  <si>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</si>
  <si>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</si>
  <si>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</si>
  <si>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</si>
  <si>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</si>
  <si>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</si>
  <si>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</si>
  <si>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</si>
  <si>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</si>
  <si>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</si>
  <si>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</si>
  <si>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</si>
  <si>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</si>
  <si>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</si>
  <si>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</si>
  <si>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</si>
  <si>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</si>
  <si>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</si>
  <si>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</si>
  <si>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</si>
  <si>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</si>
  <si>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</si>
  <si>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</si>
  <si>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</si>
  <si>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</si>
  <si>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</si>
  <si>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</si>
  <si>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</si>
  <si>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</si>
  <si>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</si>
  <si>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</si>
  <si>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</si>
  <si>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</si>
  <si>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</si>
  <si>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</si>
  <si>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</si>
  <si>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</si>
  <si>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</si>
  <si>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</si>
  <si>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</si>
  <si>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</si>
  <si>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</si>
  <si>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</si>
  <si>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</si>
  <si>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</si>
  <si>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</si>
  <si>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</si>
  <si>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</si>
  <si>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</si>
  <si>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</si>
  <si>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</si>
  <si>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</si>
  <si>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</si>
  <si>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</si>
  <si>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</si>
  <si>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</si>
  <si>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</si>
  <si>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</si>
  <si>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</si>
  <si>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</si>
  <si>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</si>
  <si>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</si>
  <si>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</si>
  <si>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</si>
  <si>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</si>
  <si>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</si>
  <si>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</si>
  <si>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</si>
  <si>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</si>
  <si>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</si>
  <si>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</si>
  <si>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</si>
  <si>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</si>
  <si>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</si>
  <si>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</si>
  <si>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</si>
  <si>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</si>
  <si>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</si>
  <si>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</si>
  <si>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</si>
  <si>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</si>
  <si>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</si>
  <si>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</si>
  <si>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</si>
  <si>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</si>
  <si>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</si>
  <si>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</si>
  <si>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</si>
  <si>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</si>
  <si>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</si>
  <si>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</si>
  <si>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</si>
  <si>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</si>
  <si>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</si>
  <si>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</si>
  <si>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</si>
  <si>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</si>
  <si>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</si>
  <si>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</si>
  <si>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</si>
  <si>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</si>
  <si>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</si>
  <si>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</si>
  <si>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</si>
  <si>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</si>
  <si>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</si>
  <si>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</si>
  <si>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</si>
  <si>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</si>
  <si>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</si>
  <si>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</si>
  <si>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</si>
  <si>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</si>
  <si>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</si>
  <si>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</si>
  <si>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</si>
  <si>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</si>
  <si>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</si>
  <si>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</si>
  <si>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</si>
  <si>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</si>
  <si>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</si>
  <si>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</si>
  <si>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</si>
  <si>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</si>
  <si>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</si>
  <si>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</si>
  <si>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</si>
  <si>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</si>
  <si>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</si>
  <si>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</si>
  <si>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</si>
  <si>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</si>
  <si>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</si>
  <si>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</si>
  <si>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</si>
  <si>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</si>
  <si>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</si>
  <si>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</si>
  <si>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</si>
  <si>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</si>
  <si>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</si>
  <si>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</si>
  <si>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</si>
  <si>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</si>
  <si>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</si>
  <si>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</si>
  <si>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</si>
  <si>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</si>
  <si>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</si>
  <si>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</si>
  <si>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</si>
  <si>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</si>
  <si>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</si>
  <si>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</si>
  <si>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</si>
  <si>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</si>
  <si>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</si>
  <si>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</si>
  <si>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</si>
  <si>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</si>
  <si>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</si>
  <si>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</si>
  <si>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</si>
  <si>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</si>
  <si>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</si>
  <si>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</si>
  <si>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</si>
  <si>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</si>
  <si>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</si>
  <si>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</si>
  <si>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</si>
  <si>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</si>
  <si>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</si>
  <si>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</si>
  <si>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</si>
  <si>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</si>
  <si>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</si>
  <si>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</si>
  <si>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</si>
  <si>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</si>
  <si>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</si>
  <si>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</si>
  <si>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</si>
  <si>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</si>
  <si>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</si>
  <si>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</si>
  <si>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</si>
  <si>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</si>
  <si>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</si>
  <si>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</si>
  <si>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</si>
  <si>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</si>
  <si>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</si>
  <si>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</si>
  <si>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</si>
  <si>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</si>
  <si>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</si>
  <si>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</si>
  <si>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</si>
  <si>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</si>
  <si>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</si>
  <si>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</si>
  <si>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</si>
  <si>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</si>
  <si>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</si>
  <si>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</si>
  <si>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</si>
  <si>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</si>
  <si>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</si>
  <si>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</si>
  <si>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</si>
  <si>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</si>
  <si>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</si>
  <si>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</si>
  <si>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</si>
  <si>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</si>
  <si>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</si>
  <si>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</si>
  <si>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</si>
  <si>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</si>
  <si>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</si>
  <si>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</si>
  <si>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</si>
  <si>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</si>
  <si>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</si>
  <si>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</si>
  <si>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</si>
  <si>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</si>
  <si>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</si>
  <si>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</si>
  <si>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</si>
  <si>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</si>
  <si>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</si>
  <si>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</si>
  <si>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</si>
  <si>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</si>
  <si>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</si>
  <si>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</si>
  <si>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</si>
  <si>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</si>
  <si>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</si>
  <si>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</si>
  <si>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</si>
  <si>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</si>
  <si>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</si>
  <si>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</si>
  <si>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</si>
  <si>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</si>
  <si>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</si>
  <si>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</si>
  <si>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</si>
  <si>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</si>
  <si>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</si>
  <si>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</si>
  <si>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</si>
  <si>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</si>
  <si>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</si>
  <si>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</si>
  <si>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</si>
  <si>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</si>
  <si>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</si>
  <si>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</si>
  <si>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</si>
  <si>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</si>
  <si>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</si>
  <si>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</si>
  <si>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</si>
  <si>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</si>
  <si>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</si>
  <si>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</si>
  <si>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</si>
  <si>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</si>
  <si>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</si>
  <si>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</si>
  <si>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</si>
  <si>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</si>
  <si>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</si>
  <si>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</si>
  <si>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</si>
  <si>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</si>
  <si>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</si>
  <si>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</si>
  <si>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</si>
  <si>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</si>
  <si>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</si>
  <si>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</si>
  <si>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</si>
  <si>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</si>
  <si>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</si>
  <si>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</si>
  <si>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</si>
  <si>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</si>
  <si>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</si>
  <si>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</si>
  <si>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</si>
  <si>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</si>
  <si>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</si>
  <si>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</si>
  <si>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</si>
  <si>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</si>
  <si>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</si>
  <si>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</si>
  <si>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</si>
  <si>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</si>
  <si>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</si>
  <si>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</si>
  <si>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</si>
  <si>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</si>
  <si>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</si>
  <si>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</si>
  <si>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</si>
  <si>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</si>
  <si>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</si>
  <si>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</si>
  <si>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</si>
  <si>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</si>
  <si>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</si>
  <si>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</si>
  <si>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</si>
  <si>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</si>
  <si>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</si>
  <si>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</si>
  <si>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</si>
  <si>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</si>
  <si>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</si>
  <si>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</si>
  <si>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</si>
  <si>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</si>
  <si>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</si>
  <si>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</si>
  <si>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</si>
  <si>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</si>
  <si>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</si>
  <si>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</si>
  <si>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</si>
  <si>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</si>
  <si>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</si>
  <si>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</si>
  <si>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</si>
  <si>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</si>
  <si>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</si>
  <si>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</si>
  <si>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</si>
  <si>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</si>
  <si>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</si>
  <si>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</si>
  <si>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</si>
  <si>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</si>
  <si>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</si>
  <si>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</si>
  <si>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</si>
  <si>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</si>
  <si>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</si>
  <si>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</si>
  <si>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</si>
  <si>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</si>
  <si>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</si>
  <si>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</si>
  <si>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</si>
  <si>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</si>
  <si>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</si>
  <si>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</si>
  <si>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</si>
  <si>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</si>
  <si>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</si>
  <si>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</si>
  <si>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</si>
  <si>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</si>
  <si>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</si>
  <si>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</si>
  <si>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</si>
  <si>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</si>
  <si>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</si>
  <si>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</si>
  <si>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</si>
  <si>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</si>
  <si>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</si>
  <si>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</si>
  <si>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</si>
  <si>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</si>
  <si>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</si>
  <si>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</si>
  <si>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</si>
  <si>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</si>
  <si>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</si>
  <si>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</si>
  <si>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</si>
  <si>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</si>
  <si>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</si>
  <si>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</si>
  <si>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</si>
  <si>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</si>
  <si>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</si>
  <si>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</si>
  <si>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</si>
  <si>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</si>
  <si>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</si>
  <si>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</si>
  <si>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</si>
  <si>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</si>
  <si>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</si>
  <si>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</si>
  <si>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</si>
  <si>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</si>
  <si>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</si>
  <si>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</si>
  <si>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</si>
  <si>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</si>
  <si>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</si>
  <si>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</si>
  <si>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</si>
  <si>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</si>
  <si>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</si>
  <si>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</si>
  <si>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</si>
  <si>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</si>
  <si>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</si>
  <si>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</si>
  <si>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</si>
  <si>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</si>
  <si>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</si>
  <si>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</si>
  <si>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</si>
  <si>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</si>
  <si>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</si>
  <si>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</si>
  <si>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</si>
  <si>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</si>
  <si>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</si>
  <si>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</si>
  <si>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</si>
  <si>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</si>
  <si>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</si>
  <si>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</si>
  <si>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</si>
  <si>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</si>
  <si>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</si>
  <si>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</si>
  <si>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</si>
  <si>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</si>
  <si>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</si>
  <si>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</si>
  <si>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</si>
  <si>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</si>
  <si>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</si>
  <si>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</si>
  <si>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</si>
  <si>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</si>
  <si>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</si>
  <si>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</si>
  <si>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</si>
  <si>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</si>
  <si>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</si>
  <si>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</si>
  <si>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</si>
  <si>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</si>
  <si>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</si>
  <si>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</si>
  <si>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</si>
  <si>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</si>
  <si>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</si>
  <si>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</si>
  <si>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</si>
  <si>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</si>
  <si>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</si>
  <si>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</si>
  <si>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</si>
  <si>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</si>
  <si>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</si>
  <si>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</si>
  <si>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</si>
  <si>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</si>
  <si>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</si>
  <si>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</si>
  <si>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</si>
  <si>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</si>
  <si>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</si>
  <si>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</si>
  <si>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</si>
  <si>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</si>
  <si>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</si>
  <si>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</si>
  <si>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</si>
  <si>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</si>
  <si>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</si>
  <si>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</si>
  <si>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</si>
  <si>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</si>
  <si>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</si>
  <si>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</si>
  <si>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</si>
  <si>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</si>
  <si>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</si>
  <si>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</si>
  <si>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</si>
  <si>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</si>
  <si>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</si>
  <si>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</si>
  <si>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</si>
  <si>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</si>
  <si>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</si>
  <si>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</si>
  <si>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</si>
  <si>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</si>
  <si>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</si>
  <si>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</si>
  <si>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</si>
  <si>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</si>
  <si>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</si>
  <si>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</si>
  <si>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</si>
  <si>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</si>
  <si>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</si>
  <si>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</si>
  <si>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</si>
  <si>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</si>
  <si>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</si>
  <si>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</si>
  <si>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</si>
  <si>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</si>
  <si>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</si>
  <si>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</si>
  <si>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</si>
  <si>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</si>
  <si>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</si>
  <si>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</si>
  <si>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</si>
  <si>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</si>
  <si>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</si>
  <si>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</si>
  <si>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</si>
  <si>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</si>
  <si>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</si>
  <si>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</si>
  <si>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</si>
  <si>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</si>
  <si>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</si>
  <si>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</si>
  <si>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</si>
  <si>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</si>
  <si>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</si>
  <si>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</si>
  <si>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</si>
  <si>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</si>
  <si>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</si>
  <si>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</si>
  <si>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</si>
  <si>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</si>
  <si>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</si>
  <si>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</si>
  <si>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</si>
  <si>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</si>
  <si>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</si>
  <si>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</si>
  <si>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</si>
  <si>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</si>
  <si>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</si>
  <si>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</si>
  <si>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</si>
  <si>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</si>
  <si>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</si>
  <si>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</si>
  <si>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</si>
  <si>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</si>
  <si>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</si>
  <si>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</si>
  <si>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</si>
  <si>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</si>
  <si>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</si>
  <si>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</si>
  <si>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</si>
  <si>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</si>
  <si>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</si>
  <si>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</si>
  <si>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</si>
  <si>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</si>
  <si>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</si>
  <si>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</si>
  <si>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</si>
  <si>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</si>
  <si>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</si>
  <si>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</si>
  <si>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</si>
  <si>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</si>
  <si>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</si>
  <si>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</si>
  <si>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</si>
  <si>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</si>
  <si>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</si>
  <si>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</si>
  <si>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</si>
  <si>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</si>
  <si>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</si>
  <si>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</si>
  <si>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</si>
  <si>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</si>
  <si>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</si>
  <si>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</si>
  <si>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</si>
  <si>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</si>
  <si>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</si>
  <si>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</si>
  <si>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</si>
  <si>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</si>
  <si>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</si>
  <si>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</si>
  <si>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</si>
  <si>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</si>
  <si>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</si>
  <si>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</si>
  <si>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</si>
  <si>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</si>
  <si>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</si>
  <si>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</si>
  <si>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</si>
  <si>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</si>
  <si>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</si>
  <si>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</si>
  <si>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</si>
  <si>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</si>
  <si>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</si>
  <si>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</si>
  <si>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</si>
  <si>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</si>
  <si>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</si>
  <si>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</si>
  <si>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</si>
  <si>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</si>
  <si>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</si>
  <si>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</si>
  <si>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</si>
  <si>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</si>
  <si>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</si>
  <si>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</si>
  <si>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</si>
  <si>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</si>
  <si>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</si>
  <si>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</si>
  <si>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</si>
  <si>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</si>
  <si>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</si>
  <si>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</si>
  <si>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</si>
  <si>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</si>
  <si>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</si>
  <si>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</si>
  <si>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</si>
  <si>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</si>
  <si>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</si>
  <si>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</si>
  <si>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</si>
  <si>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</si>
  <si>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</si>
  <si>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</si>
  <si>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</si>
  <si>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</si>
  <si>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</si>
  <si>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</si>
  <si>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</si>
  <si>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</si>
  <si>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</si>
  <si>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</si>
  <si>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</si>
  <si>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</si>
  <si>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</si>
  <si>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</si>
  <si>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</si>
  <si>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</si>
  <si>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</si>
  <si>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</si>
  <si>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</si>
  <si>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</si>
  <si>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</si>
  <si>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</si>
  <si>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</si>
  <si>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</si>
  <si>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</si>
  <si>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</si>
  <si>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</si>
  <si>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</si>
  <si>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</si>
  <si>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</si>
  <si>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</si>
  <si>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</si>
  <si>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</si>
  <si>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</si>
  <si>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</si>
  <si>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</si>
  <si>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</si>
  <si>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</si>
  <si>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</si>
  <si>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</si>
  <si>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</si>
  <si>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</si>
  <si>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</si>
  <si>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</si>
  <si>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</si>
  <si>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</si>
  <si>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</si>
  <si>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</si>
  <si>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</si>
  <si>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</si>
  <si>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</si>
  <si>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</si>
  <si>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</si>
  <si>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</si>
  <si>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</si>
  <si>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</si>
  <si>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</si>
  <si>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</si>
  <si>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</si>
  <si>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</si>
  <si>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</si>
  <si>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</si>
  <si>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</si>
  <si>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</si>
  <si>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</si>
  <si>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</si>
  <si>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</si>
  <si>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</si>
  <si>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</si>
  <si>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</si>
  <si>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</si>
  <si>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</si>
  <si>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</si>
  <si>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</si>
  <si>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</si>
  <si>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</si>
  <si>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</si>
  <si>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</si>
  <si>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</si>
  <si>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</si>
  <si>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</si>
  <si>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</si>
  <si>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</si>
  <si>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</si>
  <si>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</si>
  <si>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</si>
  <si>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</si>
  <si>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</si>
  <si>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</si>
  <si>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</si>
  <si>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</si>
  <si>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</si>
  <si>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</si>
  <si>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</si>
  <si>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</si>
  <si>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</si>
  <si>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</si>
  <si>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</si>
  <si>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</si>
  <si>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</si>
  <si>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</si>
  <si>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</si>
  <si>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</si>
  <si>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</si>
  <si>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</si>
  <si>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</si>
  <si>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</si>
  <si>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</si>
  <si>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</si>
  <si>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</si>
  <si>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</si>
  <si>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</si>
  <si>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</si>
  <si>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</si>
  <si>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</si>
  <si>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</si>
  <si>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</si>
  <si>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</si>
  <si>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</si>
  <si>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</si>
  <si>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</si>
  <si>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</si>
  <si>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</si>
  <si>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</si>
  <si>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</si>
  <si>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</si>
  <si>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</si>
  <si>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</si>
  <si>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</si>
  <si>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</si>
  <si>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</si>
  <si>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</si>
  <si>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</si>
  <si>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</si>
  <si>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</si>
  <si>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</si>
  <si>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</si>
  <si>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</si>
  <si>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</si>
  <si>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</si>
  <si>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</si>
  <si>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</si>
  <si>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</si>
  <si>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</si>
  <si>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</si>
  <si>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</si>
  <si>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</si>
  <si>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</si>
  <si>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</si>
  <si>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</si>
  <si>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</si>
  <si>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</si>
  <si>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</si>
  <si>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</si>
  <si>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</si>
  <si>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</si>
  <si>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</si>
  <si>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</si>
  <si>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</si>
  <si>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</si>
  <si>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</si>
  <si>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</si>
  <si>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</si>
  <si>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</si>
  <si>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</si>
  <si>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</si>
  <si>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</si>
  <si>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</si>
  <si>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</si>
  <si>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</si>
  <si>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</si>
  <si>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</si>
  <si>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</si>
  <si>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</si>
  <si>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</si>
  <si>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</si>
  <si>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</si>
  <si>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</si>
  <si>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</si>
  <si>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</si>
  <si>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</si>
  <si>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</si>
  <si>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</si>
  <si>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</si>
  <si>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</si>
  <si>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</si>
  <si>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</si>
  <si>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</si>
  <si>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</si>
  <si>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</si>
  <si>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</si>
  <si>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</si>
  <si>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</si>
  <si>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</si>
  <si>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</si>
  <si>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</si>
  <si>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</si>
  <si>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</si>
  <si>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</si>
  <si>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</si>
  <si>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</si>
  <si>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</si>
  <si>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</si>
  <si>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</si>
  <si>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</si>
  <si>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</si>
  <si>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</si>
  <si>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</si>
  <si>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</si>
  <si>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</si>
  <si>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</si>
  <si>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</si>
  <si>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</si>
  <si>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</si>
  <si>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</si>
  <si>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</si>
  <si>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</si>
  <si>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</si>
  <si>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</si>
  <si>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</si>
  <si>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</si>
  <si>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</si>
  <si>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</si>
  <si>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</si>
  <si>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</si>
  <si>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</si>
  <si>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</si>
  <si>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</si>
  <si>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</si>
  <si>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</si>
  <si>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</si>
  <si>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</si>
  <si>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</si>
  <si>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</si>
  <si>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</si>
  <si>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</si>
  <si>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</si>
  <si>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</si>
  <si>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</si>
  <si>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</si>
  <si>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</si>
  <si>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</si>
  <si>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</si>
  <si>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</si>
  <si>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</si>
  <si>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</si>
  <si>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</si>
  <si>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</si>
  <si>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</si>
  <si>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</si>
  <si>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</si>
  <si>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</si>
  <si>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</si>
  <si>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</si>
  <si>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</si>
  <si>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</si>
  <si>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</si>
  <si>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</si>
  <si>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</si>
  <si>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</si>
  <si>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</si>
  <si>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</si>
  <si>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</si>
  <si>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</si>
  <si>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</si>
  <si>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</si>
  <si>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</si>
  <si>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</si>
  <si>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</si>
  <si>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</si>
  <si>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</si>
  <si>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</si>
  <si>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</si>
  <si>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</si>
  <si>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</si>
  <si>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</si>
  <si>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</si>
  <si>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</si>
  <si>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</si>
  <si>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</si>
  <si>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</si>
  <si>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</si>
  <si>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</si>
  <si>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</si>
  <si>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</si>
  <si>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</si>
  <si>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</si>
  <si>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</si>
  <si>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</si>
  <si>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</si>
  <si>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</si>
  <si>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</si>
  <si>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</si>
  <si>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</si>
  <si>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</si>
  <si>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</si>
  <si>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</si>
  <si>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</si>
  <si>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</si>
  <si>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</si>
  <si>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</si>
  <si>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</si>
  <si>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</si>
  <si>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</si>
  <si>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</si>
  <si>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</si>
  <si>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</si>
  <si>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</si>
  <si>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</si>
  <si>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</si>
  <si>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</si>
  <si>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</si>
  <si>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</si>
  <si>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</si>
  <si>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</si>
  <si>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</si>
  <si>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</si>
  <si>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</si>
  <si>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</si>
  <si>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</si>
  <si>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</si>
  <si>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</si>
  <si>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</si>
  <si>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</si>
  <si>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</si>
  <si>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</si>
  <si>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</si>
  <si>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</si>
  <si>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</si>
  <si>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</si>
  <si>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</si>
  <si>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</si>
  <si>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</si>
  <si>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</si>
  <si>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</si>
  <si>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</si>
  <si>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</si>
  <si>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</si>
  <si>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</si>
  <si>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</si>
  <si>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</si>
  <si>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</si>
  <si>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</si>
  <si>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</si>
  <si>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</si>
  <si>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</si>
  <si>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</si>
  <si>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</si>
  <si>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</si>
  <si>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</si>
  <si>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</si>
  <si>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</si>
  <si>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</si>
  <si>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</si>
  <si>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</si>
  <si>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</si>
  <si>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</si>
  <si>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</si>
  <si>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</si>
  <si>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</si>
  <si>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</si>
  <si>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</si>
  <si>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</si>
  <si>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</si>
  <si>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</si>
  <si>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</si>
  <si>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</si>
  <si>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</si>
  <si>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</si>
  <si>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</si>
  <si>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</si>
  <si>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</si>
  <si>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</si>
  <si>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</si>
  <si>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</si>
  <si>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</si>
  <si>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</si>
  <si>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</si>
  <si>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</si>
  <si>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</si>
  <si>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</si>
  <si>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</si>
  <si>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</si>
  <si>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</si>
  <si>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</si>
  <si>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</si>
  <si>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</si>
  <si>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</si>
  <si>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</si>
  <si>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</si>
  <si>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</si>
  <si>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</si>
  <si>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</si>
  <si>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</si>
  <si>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</si>
  <si>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</si>
  <si>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</si>
  <si>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</si>
  <si>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</si>
  <si>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</si>
  <si>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</si>
  <si>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</si>
  <si>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</si>
  <si>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</si>
  <si>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</si>
  <si>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</si>
  <si>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</si>
  <si>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</si>
  <si>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</si>
  <si>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</si>
  <si>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</si>
  <si>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</si>
  <si>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</si>
  <si>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</si>
  <si>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</si>
  <si>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</si>
  <si>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</si>
  <si>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</si>
  <si>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</si>
  <si>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</si>
  <si>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</si>
  <si>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</si>
  <si>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</si>
  <si>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</si>
  <si>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</si>
  <si>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</si>
  <si>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</si>
  <si>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</si>
  <si>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</si>
  <si>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</si>
  <si>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</si>
  <si>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</si>
  <si>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</si>
  <si>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</si>
  <si>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</si>
  <si>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</si>
  <si>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</si>
  <si>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</si>
  <si>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</si>
  <si>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</si>
  <si>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</si>
  <si>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</si>
  <si>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</si>
  <si>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</si>
  <si>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</si>
  <si>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</si>
  <si>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</si>
  <si>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</si>
  <si>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</si>
  <si>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</si>
  <si>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</si>
  <si>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</si>
  <si>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</si>
  <si>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</si>
  <si>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</si>
  <si>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</si>
  <si>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</si>
  <si>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</si>
  <si>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</si>
  <si>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</si>
  <si>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</si>
  <si>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</si>
  <si>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</si>
  <si>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</si>
  <si>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</si>
  <si>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</si>
  <si>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</si>
  <si>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</si>
  <si>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</si>
  <si>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</si>
  <si>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</si>
  <si>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</si>
  <si>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</si>
  <si>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</si>
  <si>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</si>
  <si>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</si>
  <si>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</si>
  <si>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</si>
  <si>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</si>
  <si>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</si>
  <si>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</si>
  <si>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</si>
  <si>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</si>
  <si>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</si>
  <si>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</si>
  <si>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</si>
  <si>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</si>
  <si>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</si>
  <si>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</si>
  <si>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</si>
  <si>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</si>
  <si>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</si>
  <si>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</si>
  <si>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</si>
  <si>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</si>
  <si>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</si>
  <si>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</si>
  <si>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</si>
  <si>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</si>
  <si>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</si>
  <si>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</si>
  <si>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</si>
  <si>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</si>
  <si>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</si>
  <si>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</si>
  <si>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</si>
  <si>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</si>
  <si>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</si>
  <si>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</si>
  <si>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</si>
  <si>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</si>
  <si>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</si>
  <si>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</si>
  <si>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</si>
  <si>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</si>
  <si>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</si>
  <si>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</si>
  <si>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</si>
  <si>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</si>
  <si>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</si>
  <si>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</si>
  <si>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</si>
  <si>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</si>
  <si>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</si>
  <si>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</si>
  <si>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</si>
  <si>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</si>
  <si>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</si>
  <si>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</si>
  <si>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</si>
  <si>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</si>
  <si>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</si>
  <si>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</si>
  <si>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</si>
  <si>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</si>
  <si>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</si>
  <si>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</si>
  <si>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</si>
  <si>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</si>
  <si>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</si>
  <si>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</si>
  <si>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</si>
  <si>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</si>
  <si>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</si>
  <si>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</si>
  <si>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</si>
  <si>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</si>
  <si>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</si>
  <si>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</si>
  <si>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</si>
  <si>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</si>
  <si>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</si>
  <si>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</si>
  <si>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</si>
  <si>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</si>
  <si>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</si>
  <si>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</si>
  <si>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</si>
  <si>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</si>
  <si>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</si>
  <si>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</si>
  <si>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</si>
  <si>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</si>
  <si>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</si>
  <si>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</si>
  <si>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</si>
  <si>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</si>
  <si>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</si>
  <si>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</si>
  <si>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</si>
  <si>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</si>
  <si>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</si>
  <si>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</si>
  <si>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</si>
  <si>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</si>
  <si>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</si>
  <si>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</si>
  <si>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</si>
  <si>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</si>
  <si>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</si>
  <si>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</si>
  <si>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</si>
  <si>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</si>
  <si>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</si>
  <si>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</si>
  <si>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</si>
  <si>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</si>
  <si>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</si>
  <si>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</si>
  <si>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</si>
  <si>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</si>
  <si>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</si>
  <si>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</si>
  <si>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</si>
  <si>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</si>
  <si>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</si>
  <si>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</si>
  <si>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</si>
  <si>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</si>
  <si>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</si>
  <si>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</si>
  <si>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</si>
  <si>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</si>
  <si>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</si>
  <si>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</si>
  <si>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</si>
  <si>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</si>
  <si>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</si>
  <si>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</si>
  <si>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</si>
  <si>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</si>
  <si>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</si>
  <si>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</si>
  <si>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</si>
  <si>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</si>
  <si>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</si>
  <si>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</si>
  <si>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</si>
  <si>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</si>
  <si>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</si>
  <si>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</si>
  <si>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</si>
  <si>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</si>
  <si>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</si>
  <si>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</si>
  <si>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</si>
  <si>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</si>
  <si>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</si>
  <si>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</si>
  <si>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</si>
  <si>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</si>
  <si>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</si>
  <si>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</si>
  <si>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</si>
  <si>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</si>
  <si>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</si>
  <si>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</si>
  <si>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</si>
  <si>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</si>
  <si>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</si>
  <si>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</si>
  <si>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</si>
  <si>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</si>
  <si>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</si>
  <si>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</si>
  <si>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</si>
  <si>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</si>
  <si>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</si>
  <si>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</si>
  <si>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</si>
  <si>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</si>
  <si>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</si>
  <si>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</si>
  <si>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</si>
  <si>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</si>
  <si>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</si>
  <si>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</si>
  <si>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</si>
  <si>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</si>
  <si>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</si>
  <si>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</si>
  <si>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</si>
  <si>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</si>
  <si>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</si>
  <si>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</si>
  <si>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</si>
  <si>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</si>
  <si>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</si>
  <si>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</si>
  <si>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</si>
  <si>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</si>
  <si>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</si>
  <si>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</si>
  <si>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</si>
  <si>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</si>
  <si>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</si>
  <si>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</si>
  <si>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</si>
  <si>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</si>
  <si>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</si>
  <si>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</si>
  <si>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</si>
  <si>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</si>
  <si>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</si>
  <si>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</si>
  <si>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</si>
  <si>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</si>
  <si>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</si>
  <si>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</si>
  <si>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</si>
  <si>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</si>
  <si>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</si>
  <si>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</si>
  <si>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</si>
  <si>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</si>
  <si>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</si>
  <si>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</si>
  <si>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</si>
  <si>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</si>
  <si>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</si>
  <si>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</si>
  <si>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</si>
  <si>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</si>
  <si>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</si>
  <si>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</si>
  <si>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</si>
  <si>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</si>
  <si>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</si>
  <si>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</si>
  <si>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</si>
  <si>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</si>
  <si>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</si>
  <si>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</si>
  <si>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</si>
  <si>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</si>
  <si>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</si>
  <si>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</si>
  <si>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</si>
  <si>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</si>
  <si>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</si>
  <si>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</si>
  <si>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</si>
  <si>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</si>
  <si>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</si>
  <si>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</si>
  <si>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</si>
  <si>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</si>
  <si>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</si>
  <si>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</si>
  <si>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</si>
  <si>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</si>
  <si>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</si>
  <si>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</si>
  <si>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</si>
  <si>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</si>
  <si>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</si>
  <si>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</si>
  <si>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</si>
  <si>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</si>
  <si>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</si>
  <si>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</si>
  <si>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</si>
  <si>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</si>
  <si>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</si>
  <si>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</si>
  <si>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</si>
  <si>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</si>
  <si>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</si>
  <si>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</si>
  <si>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</si>
  <si>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</si>
  <si>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</si>
  <si>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</si>
  <si>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</si>
  <si>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</si>
  <si>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</si>
  <si>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</si>
  <si>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</si>
  <si>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</si>
  <si>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</si>
  <si>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</si>
  <si>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</si>
  <si>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</si>
  <si>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</si>
  <si>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</si>
  <si>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</si>
  <si>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</si>
  <si>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</si>
  <si>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</si>
  <si>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</si>
  <si>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</si>
  <si>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</si>
  <si>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</si>
  <si>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</si>
  <si>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</si>
  <si>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</si>
  <si>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</si>
  <si>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</si>
  <si>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</si>
  <si>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</si>
  <si>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</si>
  <si>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</si>
  <si>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</si>
  <si>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</si>
  <si>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</si>
  <si>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</si>
  <si>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</si>
  <si>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</si>
  <si>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</si>
  <si>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</si>
  <si>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</si>
  <si>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</si>
  <si>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</si>
  <si>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</si>
  <si>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</si>
  <si>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</si>
  <si>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</si>
  <si>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</si>
  <si>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</si>
  <si>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</si>
  <si>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</si>
  <si>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</si>
  <si>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</si>
  <si>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</si>
  <si>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</si>
  <si>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</si>
  <si>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</si>
  <si>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</si>
  <si>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</si>
  <si>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</si>
  <si>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</si>
  <si>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</si>
  <si>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</si>
  <si>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</si>
  <si>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</si>
  <si>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</si>
  <si>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</si>
  <si>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</si>
  <si>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</si>
  <si>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</si>
  <si>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</si>
  <si>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</si>
  <si>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</si>
  <si>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</si>
  <si>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</si>
  <si>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</si>
  <si>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</si>
  <si>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</si>
  <si>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</si>
  <si>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</si>
  <si>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</si>
  <si>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</si>
  <si>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</si>
  <si>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</si>
  <si>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</si>
  <si>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</si>
  <si>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</si>
  <si>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</si>
  <si>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</si>
  <si>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</si>
  <si>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</si>
  <si>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</si>
  <si>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</si>
  <si>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</si>
  <si>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</si>
  <si>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</si>
  <si>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</si>
  <si>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</si>
  <si>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</si>
  <si>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</si>
  <si>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</si>
  <si>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</si>
  <si>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</si>
  <si>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</si>
  <si>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</si>
  <si>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</si>
  <si>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</si>
  <si>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</si>
  <si>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</si>
  <si>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</si>
  <si>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</si>
  <si>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</si>
  <si>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</si>
  <si>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</si>
  <si>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</si>
  <si>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</si>
  <si>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</si>
  <si>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</si>
  <si>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</si>
  <si>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</si>
  <si>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</si>
  <si>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</si>
  <si>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</si>
  <si>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</si>
  <si>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</si>
  <si>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</si>
  <si>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</si>
  <si>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</si>
  <si>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</si>
  <si>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</si>
  <si>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</si>
  <si>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</si>
  <si>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</si>
  <si>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</si>
  <si>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</si>
  <si>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</si>
  <si>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</si>
  <si>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</si>
  <si>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</si>
  <si>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</si>
  <si>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</si>
  <si>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</si>
  <si>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</si>
  <si>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</si>
  <si>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</si>
  <si>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</si>
  <si>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</si>
  <si>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</si>
  <si>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</si>
  <si>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</si>
  <si>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</si>
  <si>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</si>
  <si>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</si>
  <si>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</si>
  <si>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</si>
  <si>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</si>
  <si>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</si>
  <si>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</si>
  <si>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</si>
  <si>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</si>
  <si>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</si>
  <si>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</si>
  <si>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</si>
  <si>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</si>
  <si>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</si>
  <si>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</si>
  <si>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</si>
  <si>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</si>
  <si>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</si>
  <si>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</si>
  <si>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</si>
  <si>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</si>
  <si>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</si>
  <si>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</si>
  <si>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</si>
  <si>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</si>
  <si>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</si>
  <si>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</si>
  <si>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</si>
  <si>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</si>
  <si>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</si>
  <si>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</si>
  <si>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</si>
  <si>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</si>
  <si>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</si>
  <si>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</si>
  <si>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</si>
  <si>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</si>
  <si>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</si>
  <si>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</si>
  <si>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</si>
  <si>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</si>
  <si>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</si>
  <si>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</si>
  <si>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</si>
  <si>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</si>
  <si>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</si>
  <si>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</si>
  <si>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</si>
  <si>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</si>
  <si>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</si>
  <si>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</si>
  <si>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</si>
  <si>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</si>
  <si>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</si>
  <si>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</si>
  <si>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</si>
  <si>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</si>
  <si>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</si>
  <si>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</si>
  <si>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</si>
  <si>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</si>
  <si>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</si>
  <si>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</si>
  <si>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</si>
  <si>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</si>
  <si>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</si>
  <si>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</si>
  <si>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</si>
  <si>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</si>
  <si>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</si>
  <si>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</si>
  <si>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</si>
  <si>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</si>
  <si>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</si>
  <si>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</si>
  <si>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</si>
  <si>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</si>
  <si>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</si>
  <si>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</si>
  <si>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</si>
  <si>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</si>
  <si>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</si>
  <si>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</si>
  <si>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</si>
  <si>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</si>
  <si>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</si>
  <si>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</si>
  <si>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</si>
  <si>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</si>
  <si>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</si>
  <si>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</si>
  <si>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</si>
  <si>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</si>
  <si>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</si>
  <si>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</si>
  <si>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</si>
  <si>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</si>
  <si>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</si>
  <si>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</si>
  <si>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</si>
  <si>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</si>
  <si>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</si>
  <si>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</si>
  <si>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</si>
  <si>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</si>
  <si>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</si>
  <si>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</si>
  <si>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</si>
  <si>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</si>
  <si>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</si>
  <si>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</si>
  <si>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</si>
  <si>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</si>
  <si>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</si>
  <si>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</si>
  <si>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</si>
  <si>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</si>
  <si>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</si>
  <si>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</si>
  <si>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</si>
  <si>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</si>
  <si>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</si>
  <si>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</si>
  <si>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</si>
  <si>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</si>
  <si>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</si>
  <si>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</si>
  <si>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</si>
  <si>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</si>
  <si>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</si>
  <si>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</si>
  <si>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</si>
  <si>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</si>
  <si>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</si>
  <si>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</si>
  <si>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</si>
  <si>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</si>
  <si>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</si>
  <si>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</si>
  <si>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</si>
  <si>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</si>
  <si>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</si>
  <si>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</si>
  <si>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</si>
  <si>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</si>
  <si>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</si>
  <si>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</si>
  <si>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</si>
  <si>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</si>
  <si>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</si>
  <si>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</si>
  <si>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</si>
  <si>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</si>
  <si>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</si>
  <si>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</si>
  <si>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</si>
  <si>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</si>
  <si>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</si>
  <si>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</si>
  <si>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</si>
  <si>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</si>
  <si>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</si>
  <si>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</si>
  <si>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</si>
  <si>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</si>
  <si>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</si>
  <si>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</si>
  <si>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</si>
  <si>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</si>
  <si>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</si>
  <si>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</si>
  <si>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</si>
  <si>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</si>
  <si>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</si>
  <si>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</si>
  <si>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</si>
  <si>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</si>
  <si>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</si>
  <si>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</si>
  <si>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</si>
  <si>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</si>
  <si>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</si>
  <si>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</si>
  <si>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</si>
  <si>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</si>
  <si>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</si>
  <si>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</si>
  <si>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</si>
  <si>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</si>
  <si>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</si>
  <si>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</si>
  <si>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</si>
  <si>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</si>
  <si>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</si>
  <si>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</si>
  <si>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</si>
  <si>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</si>
  <si>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</si>
  <si>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</si>
  <si>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</si>
  <si>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</si>
  <si>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</si>
  <si>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</si>
  <si>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</si>
  <si>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</si>
  <si>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</si>
  <si>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</si>
  <si>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</si>
  <si>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</si>
  <si>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</si>
  <si>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</si>
  <si>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</si>
  <si>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</si>
  <si>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</si>
  <si>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</si>
  <si>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</si>
  <si>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</si>
  <si>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</si>
  <si>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</si>
  <si>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</si>
  <si>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</si>
  <si>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</si>
  <si>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</si>
  <si>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</si>
  <si>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</si>
  <si>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</si>
  <si>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</si>
  <si>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</si>
  <si>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</si>
  <si>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</si>
  <si>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</si>
  <si>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</si>
  <si>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</si>
  <si>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</si>
  <si>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</si>
  <si>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</si>
  <si>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</si>
  <si>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</si>
  <si>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</si>
  <si>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</si>
  <si>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</si>
  <si>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</si>
  <si>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</si>
  <si>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</si>
  <si>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</si>
  <si>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</si>
  <si>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</si>
  <si>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</si>
  <si>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</si>
  <si>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</si>
  <si>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</si>
  <si>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</si>
  <si>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</si>
  <si>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</si>
  <si>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</si>
  <si>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</si>
  <si>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</si>
  <si>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</si>
  <si>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</si>
  <si>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</si>
  <si>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</si>
  <si>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</si>
  <si>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</si>
  <si>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</si>
  <si>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</si>
  <si>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</si>
  <si>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</si>
  <si>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</si>
  <si>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</si>
  <si>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</si>
  <si>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</si>
  <si>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</si>
  <si>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</si>
  <si>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</si>
  <si>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</si>
  <si>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</si>
  <si>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</si>
  <si>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</si>
  <si>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</si>
  <si>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</si>
  <si>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</si>
  <si>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</si>
  <si>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</si>
  <si>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</si>
  <si>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</si>
  <si>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</si>
  <si>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</si>
  <si>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</si>
  <si>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</si>
  <si>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</si>
  <si>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</si>
  <si>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</si>
  <si>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</si>
  <si>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</si>
  <si>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</si>
  <si>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</si>
  <si>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</si>
  <si>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</si>
  <si>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</si>
  <si>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</si>
  <si>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</si>
  <si>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</si>
  <si>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</si>
  <si>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</si>
  <si>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</si>
  <si>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</si>
  <si>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</si>
  <si>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</si>
  <si>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</si>
  <si>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</si>
  <si>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</si>
  <si>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</si>
  <si>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</si>
  <si>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</si>
  <si>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</si>
  <si>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</si>
  <si>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</si>
  <si>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</si>
  <si>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</si>
  <si>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</si>
  <si>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</si>
  <si>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</si>
  <si>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</si>
  <si>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</si>
  <si>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</si>
  <si>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</si>
  <si>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</si>
  <si>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</si>
  <si>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</si>
  <si>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</si>
  <si>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</si>
  <si>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</si>
  <si>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</si>
  <si>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</si>
  <si>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</si>
  <si>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</si>
  <si>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</si>
  <si>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</si>
  <si>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</si>
  <si>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</si>
  <si>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</si>
  <si>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</si>
  <si>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</si>
  <si>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</si>
  <si>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</si>
  <si>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</si>
  <si>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</si>
  <si>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</si>
  <si>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</si>
  <si>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</si>
  <si>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</si>
  <si>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</si>
  <si>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</si>
  <si>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</si>
  <si>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</si>
  <si>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</si>
  <si>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</si>
  <si>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</si>
  <si>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</si>
  <si>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</si>
  <si>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</si>
  <si>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</si>
  <si>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</si>
  <si>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</si>
  <si>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</si>
  <si>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</si>
  <si>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</si>
  <si>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</si>
  <si>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</si>
  <si>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</si>
  <si>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</si>
  <si>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</si>
  <si>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</si>
  <si>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</si>
  <si>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</si>
  <si>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</si>
  <si>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</si>
  <si>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</si>
  <si>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</si>
  <si>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</si>
  <si>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</si>
  <si>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</si>
  <si>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</si>
  <si>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</si>
  <si>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</si>
  <si>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</si>
  <si>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</si>
  <si>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</si>
  <si>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</si>
  <si>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</si>
  <si>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</si>
  <si>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</si>
  <si>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</si>
  <si>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</si>
  <si>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</si>
  <si>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</si>
  <si>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</si>
  <si>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</si>
  <si>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</si>
  <si>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</si>
  <si>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</si>
  <si>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</si>
  <si>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</si>
  <si>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</si>
  <si>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</si>
  <si>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</si>
  <si>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</si>
  <si>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</si>
  <si>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</si>
  <si>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</si>
  <si>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</si>
  <si>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</si>
  <si>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</si>
  <si>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</si>
  <si>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</si>
  <si>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</si>
  <si>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</si>
  <si>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</si>
  <si>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</si>
  <si>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</si>
  <si>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</si>
  <si>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</si>
  <si>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</si>
  <si>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</si>
  <si>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</si>
  <si>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</si>
  <si>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</si>
  <si>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</si>
  <si>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</si>
  <si>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</si>
  <si>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</si>
  <si>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</si>
  <si>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</si>
  <si>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</si>
  <si>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</si>
  <si>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</si>
  <si>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</si>
  <si>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</si>
  <si>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</si>
  <si>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</si>
  <si>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</si>
  <si>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</si>
  <si>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</si>
  <si>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</si>
  <si>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</si>
  <si>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</si>
  <si>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</si>
  <si>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</si>
  <si>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</si>
  <si>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</si>
  <si>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</si>
  <si>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</si>
  <si>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</si>
  <si>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</si>
  <si>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</si>
  <si>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</si>
  <si>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</si>
  <si>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</si>
  <si>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</si>
  <si>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</si>
  <si>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</si>
  <si>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</si>
  <si>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</si>
  <si>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</si>
  <si>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</si>
  <si>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</si>
  <si>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</si>
  <si>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</si>
  <si>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</si>
  <si>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</si>
  <si>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</si>
  <si>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</si>
  <si>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</si>
  <si>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</si>
  <si>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</si>
  <si>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</si>
  <si>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</si>
  <si>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</si>
  <si>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</si>
  <si>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</si>
  <si>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</si>
  <si>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</si>
  <si>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</si>
  <si>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</si>
  <si>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</si>
  <si>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</si>
  <si>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</si>
  <si>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</si>
  <si>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</si>
  <si>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</si>
  <si>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</si>
  <si>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</si>
  <si>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</si>
  <si>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</si>
  <si>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</si>
  <si>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</si>
  <si>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</si>
  <si>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</si>
  <si>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</si>
  <si>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</si>
  <si>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</si>
  <si>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</si>
  <si>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</si>
  <si>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</si>
  <si>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</si>
  <si>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</si>
  <si>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</si>
  <si>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</si>
  <si>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</si>
  <si>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</si>
  <si>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</si>
  <si>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</si>
  <si>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</si>
  <si>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</si>
  <si>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</si>
  <si>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</si>
  <si>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</si>
  <si>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</si>
  <si>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</si>
  <si>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</si>
  <si>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</si>
  <si>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</si>
  <si>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</si>
  <si>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</si>
  <si>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</si>
  <si>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</si>
  <si>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</si>
  <si>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</si>
  <si>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</si>
  <si>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</si>
  <si>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</si>
  <si>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</si>
  <si>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</si>
  <si>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</si>
  <si>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</si>
  <si>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</si>
  <si>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</si>
  <si>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</si>
  <si>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</si>
  <si>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</si>
  <si>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</si>
  <si>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</si>
  <si>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</si>
  <si>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</si>
  <si>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</si>
  <si>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</si>
  <si>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</si>
  <si>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</si>
  <si>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</si>
  <si>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</si>
  <si>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</si>
  <si>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</si>
  <si>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</si>
  <si>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</si>
  <si>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</si>
  <si>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</si>
  <si>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</si>
  <si>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</si>
  <si>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</si>
  <si>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</si>
  <si>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</si>
  <si>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</si>
  <si>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</si>
  <si>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</si>
  <si>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</si>
  <si>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</si>
  <si>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</si>
  <si>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</si>
  <si>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</si>
  <si>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</si>
  <si>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</si>
  <si>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</si>
  <si>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</si>
  <si>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</si>
  <si>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</si>
  <si>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</si>
  <si>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</si>
  <si>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</si>
  <si>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</si>
  <si>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</si>
  <si>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</si>
  <si>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</si>
  <si>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</si>
  <si>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</si>
  <si>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</si>
  <si>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</si>
  <si>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</si>
  <si>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</si>
  <si>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</si>
  <si>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</si>
  <si>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</si>
  <si>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</si>
  <si>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</si>
  <si>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</si>
  <si>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</si>
  <si>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</si>
  <si>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</si>
  <si>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</si>
  <si>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</si>
  <si>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</si>
  <si>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</si>
  <si>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</si>
  <si>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</si>
  <si>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</si>
  <si>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</si>
  <si>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</si>
  <si>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</si>
  <si>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</si>
  <si>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</si>
  <si>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</si>
  <si>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</si>
  <si>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</si>
  <si>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</si>
  <si>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</si>
  <si>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</si>
  <si>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</si>
  <si>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</si>
  <si>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</si>
  <si>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</si>
  <si>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</si>
  <si>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</si>
  <si>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</si>
  <si>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</si>
  <si>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</si>
  <si>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</si>
  <si>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</si>
  <si>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</si>
  <si>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</si>
  <si>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</si>
  <si>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</si>
  <si>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</si>
  <si>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</si>
  <si>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</si>
  <si>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</si>
  <si>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</si>
  <si>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</si>
  <si>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</si>
  <si>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</si>
  <si>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</si>
  <si>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</si>
  <si>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</si>
  <si>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</si>
  <si>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</si>
  <si>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</si>
  <si>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</si>
  <si>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</si>
  <si>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</si>
  <si>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</si>
  <si>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</si>
  <si>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</si>
  <si>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</si>
  <si>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</si>
  <si>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</si>
  <si>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</si>
  <si>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</si>
  <si>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</si>
  <si>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</si>
  <si>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</si>
  <si>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</si>
  <si>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</si>
  <si>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</si>
  <si>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</si>
  <si>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</si>
  <si>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</si>
  <si>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</si>
  <si>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</si>
  <si>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</si>
  <si>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</si>
  <si>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</si>
  <si>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</si>
  <si>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</si>
  <si>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</si>
  <si>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</si>
  <si>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</si>
  <si>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</si>
  <si>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</si>
  <si>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</si>
  <si>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</si>
  <si>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</si>
  <si>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</si>
  <si>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</si>
  <si>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</si>
  <si>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</si>
  <si>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</si>
  <si>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</si>
  <si>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</si>
  <si>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</si>
  <si>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</si>
  <si>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</si>
  <si>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</si>
  <si>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</si>
  <si>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</si>
  <si>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</si>
  <si>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</si>
  <si>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</si>
  <si>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</si>
  <si>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</si>
  <si>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</si>
  <si>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</si>
  <si>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</si>
  <si>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</si>
  <si>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</si>
  <si>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</si>
  <si>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</si>
  <si>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</si>
  <si>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</si>
  <si>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</si>
  <si>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</si>
  <si>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</si>
  <si>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</si>
  <si>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</si>
  <si>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</si>
  <si>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</si>
  <si>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</si>
  <si>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</si>
  <si>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</si>
  <si>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</si>
  <si>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</si>
  <si>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</si>
  <si>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</si>
  <si>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</si>
  <si>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</si>
  <si>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</si>
  <si>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</si>
  <si>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</si>
  <si>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</si>
  <si>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</si>
  <si>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</si>
  <si>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</si>
  <si>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</si>
  <si>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</si>
  <si>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</si>
  <si>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</si>
  <si>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</si>
  <si>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</si>
  <si>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</si>
  <si>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</si>
  <si>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</si>
  <si>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</si>
  <si>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</si>
  <si>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</si>
  <si>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</si>
  <si>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</si>
  <si>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</si>
  <si>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</si>
  <si>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</si>
  <si>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</si>
  <si>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</si>
  <si>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</si>
  <si>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</si>
  <si>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</si>
  <si>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</si>
  <si>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</si>
  <si>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</si>
  <si>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</si>
  <si>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</si>
  <si>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</si>
  <si>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</si>
  <si>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</si>
  <si>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</si>
  <si>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</si>
  <si>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</si>
  <si>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</si>
  <si>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</si>
  <si>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</si>
  <si>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</si>
  <si>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</si>
  <si>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</si>
  <si>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</si>
  <si>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</si>
  <si>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</si>
  <si>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</si>
  <si>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</si>
  <si>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</si>
  <si>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</si>
  <si>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</si>
  <si>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</si>
  <si>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</si>
  <si>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</si>
  <si>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</si>
  <si>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</si>
  <si>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</si>
  <si>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</si>
  <si>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</si>
  <si>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</si>
  <si>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</si>
  <si>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</si>
  <si>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</si>
  <si>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</si>
  <si>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</si>
  <si>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</si>
  <si>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</si>
  <si>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</si>
  <si>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</si>
  <si>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</si>
  <si>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</si>
  <si>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</si>
  <si>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</si>
  <si>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</si>
  <si>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</si>
  <si>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</si>
  <si>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</si>
  <si>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</si>
  <si>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</si>
  <si>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</si>
  <si>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</si>
  <si>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</si>
  <si>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</si>
  <si>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</si>
  <si>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</si>
  <si>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</si>
  <si>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</si>
  <si>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</si>
  <si>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</si>
  <si>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</si>
  <si>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</si>
  <si>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</si>
  <si>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</si>
  <si>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</si>
  <si>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</si>
  <si>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</si>
  <si>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</si>
  <si>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</si>
  <si>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</si>
  <si>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</si>
  <si>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</si>
  <si>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</si>
  <si>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</si>
  <si>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</si>
  <si>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</si>
  <si>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</si>
  <si>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</si>
  <si>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</si>
  <si>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</si>
  <si>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</si>
  <si>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</si>
  <si>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</si>
  <si>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</si>
  <si>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</si>
  <si>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</si>
  <si>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</si>
  <si>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</si>
  <si>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</si>
  <si>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</si>
  <si>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</si>
  <si>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</si>
  <si>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</si>
  <si>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</si>
  <si>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</si>
  <si>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</si>
  <si>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</si>
  <si>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</si>
  <si>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</si>
  <si>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</si>
  <si>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</si>
  <si>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</si>
  <si>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</si>
  <si>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</si>
  <si>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</si>
  <si>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</si>
  <si>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</si>
  <si>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</si>
  <si>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</si>
  <si>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</si>
  <si>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</si>
  <si>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</si>
  <si>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</si>
  <si>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</si>
  <si>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</si>
  <si>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</si>
  <si>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</si>
  <si>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</si>
  <si>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</si>
  <si>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</si>
  <si>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</si>
  <si>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</si>
  <si>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</si>
  <si>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</si>
  <si>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</si>
  <si>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</si>
  <si>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</si>
  <si>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</si>
  <si>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</si>
  <si>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</si>
  <si>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</si>
  <si>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</si>
  <si>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</si>
  <si>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</si>
  <si>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</si>
  <si>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</si>
  <si>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</si>
  <si>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</si>
  <si>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</si>
  <si>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</si>
  <si>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</si>
  <si>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</si>
  <si>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</si>
  <si>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</si>
  <si>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</si>
  <si>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</si>
  <si>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</si>
  <si>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</si>
  <si>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</si>
  <si>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</si>
  <si>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</si>
  <si>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</si>
  <si>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</si>
  <si>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</si>
  <si>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</si>
  <si>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</si>
  <si>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</si>
  <si>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</si>
  <si>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</si>
  <si>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</si>
  <si>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</si>
  <si>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</si>
  <si>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</si>
  <si>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</si>
  <si>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</si>
  <si>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</si>
  <si>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</si>
  <si>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</si>
  <si>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</si>
  <si>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</si>
  <si>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</si>
  <si>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</si>
  <si>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</si>
  <si>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</si>
  <si>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</si>
  <si>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</si>
  <si>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</si>
  <si>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</si>
  <si>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</si>
  <si>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</si>
  <si>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</si>
  <si>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</si>
  <si>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</si>
  <si>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</si>
  <si>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</si>
  <si>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</si>
  <si>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</si>
  <si>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</si>
  <si>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</si>
  <si>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</si>
  <si>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</si>
  <si>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</si>
  <si>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</si>
  <si>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</si>
  <si>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</si>
  <si>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</si>
  <si>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</si>
  <si>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</si>
  <si>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</si>
  <si>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</si>
  <si>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</si>
  <si>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</si>
  <si>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</si>
  <si>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</si>
  <si>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</si>
  <si>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</si>
  <si>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</si>
  <si>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</si>
  <si>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</si>
  <si>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</si>
  <si>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</si>
  <si>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</si>
  <si>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</si>
  <si>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</si>
  <si>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</si>
  <si>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</si>
  <si>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</si>
  <si>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</si>
  <si>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</si>
  <si>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</si>
  <si>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</si>
  <si>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</si>
  <si>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</si>
  <si>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</si>
  <si>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</si>
  <si>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</si>
  <si>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</si>
  <si>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</si>
  <si>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</si>
  <si>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</si>
  <si>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</si>
  <si>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</si>
  <si>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</si>
  <si>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</si>
  <si>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</si>
  <si>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</si>
  <si>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</si>
  <si>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</si>
  <si>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</si>
  <si>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</si>
  <si>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</si>
  <si>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</si>
  <si>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</si>
  <si>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</si>
  <si>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</si>
  <si>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</si>
  <si>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</si>
  <si>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</si>
  <si>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</si>
  <si>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</si>
  <si>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</si>
  <si>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</si>
  <si>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</si>
  <si>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</si>
  <si>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</si>
  <si>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</si>
  <si>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</si>
  <si>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</si>
  <si>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</si>
  <si>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</si>
  <si>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</si>
  <si>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</si>
  <si>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</si>
  <si>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</si>
  <si>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</si>
  <si>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</si>
  <si>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</si>
  <si>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</si>
  <si>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</si>
  <si>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</si>
  <si>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</si>
  <si>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</si>
  <si>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</si>
  <si>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</si>
  <si>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</si>
  <si>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</si>
  <si>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</si>
  <si>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</si>
  <si>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</si>
  <si>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</si>
  <si>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</si>
  <si>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</si>
  <si>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</si>
  <si>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</si>
  <si>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</si>
  <si>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</si>
  <si>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</si>
  <si>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</si>
  <si>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</si>
  <si>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</si>
  <si>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</si>
  <si>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</si>
  <si>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</si>
  <si>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</si>
  <si>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</si>
  <si>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</si>
  <si>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</si>
  <si>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</si>
  <si>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</si>
  <si>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</si>
  <si>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</si>
  <si>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</si>
  <si>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</si>
  <si>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</si>
  <si>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</si>
  <si>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</si>
  <si>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</si>
  <si>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</si>
  <si>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</si>
  <si>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</si>
  <si>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</si>
  <si>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</si>
  <si>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</si>
  <si>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</si>
  <si>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</si>
  <si>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</si>
  <si>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</si>
  <si>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</si>
  <si>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</si>
  <si>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</si>
  <si>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</si>
  <si>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</si>
  <si>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</si>
  <si>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</si>
  <si>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</si>
  <si>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</si>
  <si>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</si>
  <si>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</si>
  <si>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</si>
  <si>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</si>
  <si>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</si>
  <si>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</si>
  <si>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</si>
  <si>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</si>
  <si>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</si>
  <si>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</si>
  <si>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</si>
  <si>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</si>
  <si>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</si>
  <si>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</si>
  <si>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</si>
  <si>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</si>
  <si>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</si>
  <si>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</si>
  <si>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</si>
  <si>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</si>
  <si>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</si>
  <si>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</si>
  <si>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</si>
  <si>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</si>
  <si>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</si>
  <si>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</si>
  <si>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</si>
  <si>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</si>
  <si>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</si>
  <si>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</si>
  <si>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</si>
  <si>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</si>
  <si>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</si>
  <si>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</si>
  <si>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</si>
  <si>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</si>
  <si>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</si>
  <si>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</si>
  <si>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</si>
  <si>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</si>
  <si>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</si>
  <si>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</si>
  <si>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</si>
  <si>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</si>
  <si>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</si>
  <si>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</si>
  <si>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</si>
  <si>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</si>
  <si>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</si>
  <si>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</si>
  <si>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</si>
  <si>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</si>
  <si>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</si>
  <si>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</si>
  <si>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</si>
  <si>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</si>
  <si>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</si>
  <si>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</si>
  <si>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</si>
  <si>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</si>
  <si>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</si>
  <si>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</si>
  <si>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</si>
  <si>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</si>
  <si>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</si>
  <si>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</si>
  <si>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</si>
  <si>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</si>
  <si>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</si>
  <si>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</si>
  <si>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</si>
  <si>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</si>
  <si>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</si>
  <si>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</si>
  <si>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</si>
  <si>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</si>
  <si>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</si>
  <si>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</si>
  <si>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</si>
  <si>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</si>
  <si>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</si>
  <si>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</si>
  <si>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</si>
  <si>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</si>
  <si>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</si>
  <si>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</si>
  <si>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</si>
  <si>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</si>
  <si>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</si>
  <si>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</si>
  <si>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</si>
  <si>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</si>
  <si>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</si>
  <si>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</si>
  <si>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</si>
  <si>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</si>
  <si>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</si>
  <si>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</si>
  <si>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</si>
  <si>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</si>
  <si>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</si>
  <si>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</si>
  <si>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</si>
  <si>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</si>
  <si>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</si>
  <si>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</si>
  <si>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</si>
  <si>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</si>
  <si>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</si>
  <si>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</si>
  <si>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</si>
  <si>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</si>
  <si>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</si>
  <si>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</si>
  <si>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</si>
  <si>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</si>
  <si>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</si>
  <si>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</si>
  <si>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</si>
  <si>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</si>
  <si>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</si>
  <si>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</si>
  <si>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</si>
  <si>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</si>
  <si>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</si>
  <si>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</si>
  <si>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</si>
  <si>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</si>
  <si>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</si>
  <si>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</si>
  <si>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</si>
  <si>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</si>
  <si>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</si>
  <si>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</si>
  <si>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</si>
  <si>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</si>
  <si>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</si>
  <si>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</si>
  <si>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</si>
  <si>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</si>
  <si>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</si>
  <si>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</si>
  <si>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</si>
  <si>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</si>
  <si>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</si>
  <si>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</si>
  <si>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</si>
  <si>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</si>
  <si>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</si>
  <si>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</si>
  <si>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</si>
  <si>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</si>
  <si>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</si>
  <si>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</si>
  <si>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</si>
  <si>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</si>
  <si>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</si>
  <si>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</si>
  <si>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</si>
  <si>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</si>
  <si>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</si>
  <si>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</si>
  <si>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</si>
  <si>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</si>
  <si>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</si>
  <si>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</si>
  <si>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</si>
  <si>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</si>
  <si>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</si>
  <si>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</si>
  <si>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</si>
  <si>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</si>
  <si>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</si>
  <si>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</si>
  <si>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</si>
  <si>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</si>
  <si>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</si>
  <si>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</si>
  <si>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</si>
  <si>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</si>
  <si>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</si>
  <si>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</si>
  <si>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</si>
  <si>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</si>
  <si>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</si>
  <si>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</si>
  <si>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</si>
  <si>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</si>
  <si>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</si>
  <si>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</si>
  <si>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</si>
  <si>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</si>
  <si>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</si>
  <si>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</si>
  <si>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</si>
  <si>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</si>
  <si>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</si>
  <si>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</si>
  <si>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</si>
  <si>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</si>
  <si>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</si>
  <si>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</si>
  <si>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</si>
  <si>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</si>
  <si>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</si>
  <si>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</si>
  <si>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</si>
  <si>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</si>
  <si>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</si>
  <si>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</si>
  <si>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</si>
  <si>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</si>
  <si>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</si>
  <si>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</si>
  <si>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</si>
  <si>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</si>
  <si>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</si>
  <si>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</si>
  <si>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</si>
  <si>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</si>
  <si>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</si>
  <si>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</si>
  <si>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</si>
  <si>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</si>
  <si>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</si>
  <si>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</si>
  <si>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</si>
  <si>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</si>
  <si>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</si>
  <si>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</si>
  <si>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</si>
  <si>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</si>
  <si>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</si>
  <si>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</si>
  <si>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</si>
  <si>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</si>
  <si>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</si>
  <si>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</si>
  <si>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</si>
  <si>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</si>
  <si>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</si>
  <si>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</si>
  <si>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</si>
  <si>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</si>
  <si>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</si>
  <si>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</si>
  <si>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</si>
  <si>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</si>
  <si>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</si>
  <si>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</si>
  <si>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</si>
  <si>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</si>
  <si>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</si>
  <si>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</si>
  <si>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</si>
  <si>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</si>
  <si>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</si>
  <si>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</si>
  <si>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</si>
  <si>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</si>
  <si>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</si>
  <si>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</si>
  <si>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</si>
  <si>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</si>
  <si>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</si>
  <si>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</si>
  <si>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</si>
  <si>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</si>
  <si>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</si>
  <si>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</si>
  <si>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</si>
  <si>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</si>
  <si>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</si>
  <si>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</si>
  <si>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</si>
  <si>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</si>
  <si>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</si>
  <si>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</si>
  <si>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</si>
  <si>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</si>
  <si>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</si>
  <si>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</si>
  <si>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</si>
  <si>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</si>
  <si>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</si>
  <si>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</si>
  <si>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</si>
  <si>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</si>
  <si>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</si>
  <si>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</si>
  <si>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</si>
  <si>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</si>
  <si>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</si>
  <si>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</si>
  <si>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</si>
  <si>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</si>
  <si>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</si>
  <si>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</si>
  <si>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</si>
  <si>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</si>
  <si>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</si>
  <si>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</si>
  <si>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</si>
  <si>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</si>
  <si>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</si>
  <si>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</si>
  <si>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</si>
  <si>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</si>
  <si>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</si>
  <si>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</si>
  <si>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</si>
  <si>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</si>
  <si>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</si>
  <si>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</si>
  <si>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</si>
  <si>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</si>
  <si>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</si>
  <si>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</si>
  <si>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</si>
  <si>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</si>
  <si>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</si>
  <si>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</si>
  <si>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</si>
  <si>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</si>
  <si>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</si>
  <si>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</si>
  <si>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</si>
  <si>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</si>
  <si>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</si>
  <si>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</si>
  <si>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</si>
  <si>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</si>
  <si>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</si>
  <si>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</si>
  <si>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</si>
  <si>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</si>
  <si>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</si>
  <si>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</si>
  <si>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</si>
  <si>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</si>
  <si>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</si>
  <si>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</si>
  <si>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</si>
  <si>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</si>
  <si>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</si>
  <si>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</si>
  <si>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</si>
  <si>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</si>
  <si>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</si>
  <si>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</si>
  <si>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</si>
  <si>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</si>
  <si>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</si>
  <si>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</si>
  <si>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</si>
  <si>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</si>
  <si>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</si>
  <si>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</si>
  <si>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</si>
  <si>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</si>
  <si>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</si>
  <si>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</si>
  <si>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</si>
  <si>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</si>
  <si>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</si>
  <si>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</si>
  <si>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</si>
  <si>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</si>
  <si>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</si>
  <si>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</si>
  <si>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</si>
  <si>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</si>
  <si>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</si>
  <si>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</si>
  <si>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</si>
  <si>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</si>
  <si>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</si>
  <si>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</si>
  <si>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</si>
  <si>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</si>
  <si>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</si>
  <si>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</si>
  <si>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</si>
  <si>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</si>
  <si>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</si>
  <si>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</si>
  <si>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</si>
  <si>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</si>
  <si>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</si>
  <si>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</si>
  <si>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</si>
  <si>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</si>
  <si>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</si>
  <si>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</si>
  <si>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</si>
  <si>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</si>
  <si>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</si>
  <si>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</si>
  <si>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</si>
  <si>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</si>
  <si>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</si>
  <si>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</si>
  <si>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</si>
  <si>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</si>
  <si>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</si>
  <si>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</si>
  <si>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</si>
  <si>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</si>
  <si>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</si>
  <si>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</si>
  <si>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</si>
  <si>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</si>
  <si>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</si>
  <si>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</si>
  <si>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</si>
  <si>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</si>
  <si>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</si>
  <si>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</si>
  <si>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</si>
  <si>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</si>
  <si>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</si>
  <si>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</si>
  <si>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</si>
  <si>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</si>
  <si>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</si>
  <si>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</si>
  <si>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</si>
  <si>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</si>
  <si>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</si>
  <si>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</si>
  <si>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</si>
  <si>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</si>
  <si>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</si>
  <si>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</si>
  <si>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</si>
  <si>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</si>
  <si>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</si>
  <si>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</si>
  <si>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</si>
  <si>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</si>
  <si>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</si>
  <si>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</si>
  <si>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</si>
  <si>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</si>
  <si>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</si>
  <si>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</si>
  <si>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</si>
  <si>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</si>
  <si>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</si>
  <si>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</si>
  <si>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</si>
  <si>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</si>
  <si>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</si>
  <si>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</si>
  <si>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</si>
  <si>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</si>
  <si>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</si>
  <si>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</si>
  <si>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</si>
  <si>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</si>
  <si>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</si>
  <si>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</si>
  <si>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</si>
  <si>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</si>
  <si>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</si>
  <si>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</si>
  <si>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</si>
  <si>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</si>
  <si>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</si>
  <si>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</si>
  <si>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</si>
  <si>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</si>
  <si>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</si>
  <si>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</si>
  <si>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</si>
  <si>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</si>
  <si>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</si>
  <si>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</si>
  <si>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</si>
  <si>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</si>
  <si>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</si>
  <si>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</si>
  <si>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</si>
  <si>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</si>
  <si>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</si>
  <si>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</si>
  <si>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</si>
  <si>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</si>
  <si>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</si>
  <si>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</si>
  <si>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</si>
  <si>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</si>
  <si>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</si>
  <si>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</si>
  <si>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</si>
  <si>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</si>
  <si>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</si>
  <si>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</si>
  <si>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</si>
  <si>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</si>
  <si>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</si>
  <si>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</si>
  <si>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</si>
  <si>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</si>
  <si>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</si>
  <si>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</si>
  <si>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</si>
  <si>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</si>
  <si>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</si>
  <si>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</si>
  <si>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</si>
  <si>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</si>
  <si>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</si>
  <si>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</si>
  <si>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</si>
  <si>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</si>
  <si>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</si>
  <si>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</si>
  <si>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</si>
  <si>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</si>
  <si>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</si>
  <si>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</si>
  <si>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</si>
  <si>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</si>
  <si>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</si>
  <si>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</si>
  <si>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</si>
  <si>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</si>
  <si>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</si>
  <si>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</si>
  <si>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</si>
  <si>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</si>
  <si>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</si>
  <si>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</si>
  <si>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</si>
  <si>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</si>
  <si>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</si>
  <si>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</si>
  <si>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</si>
  <si>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</si>
  <si>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</si>
  <si>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</si>
  <si>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</si>
  <si>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</si>
  <si>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</si>
  <si>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</si>
  <si>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</si>
  <si>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</si>
  <si>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</si>
  <si>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</si>
  <si>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</si>
  <si>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</si>
  <si>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</si>
  <si>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</si>
  <si>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</si>
  <si>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</si>
  <si>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</si>
  <si>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</si>
  <si>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</si>
  <si>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</si>
  <si>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</si>
  <si>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</si>
  <si>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</si>
  <si>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</si>
  <si>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</si>
  <si>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</si>
  <si>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</si>
  <si>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</si>
  <si>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</si>
  <si>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</si>
  <si>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</si>
  <si>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</si>
  <si>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</si>
  <si>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</si>
  <si>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</si>
  <si>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</si>
  <si>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</si>
  <si>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</si>
  <si>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</si>
  <si>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</si>
  <si>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</si>
  <si>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</si>
  <si>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</si>
  <si>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</si>
  <si>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</si>
  <si>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</si>
  <si>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</si>
  <si>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</si>
  <si>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</si>
  <si>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</si>
  <si>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</si>
  <si>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</si>
  <si>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</si>
  <si>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</si>
  <si>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</si>
  <si>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</si>
  <si>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</si>
  <si>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</si>
  <si>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</si>
  <si>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</si>
  <si>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</si>
  <si>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</si>
  <si>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</si>
  <si>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</si>
  <si>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</si>
  <si>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</si>
  <si>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</si>
  <si>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</si>
  <si>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</si>
  <si>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</si>
  <si>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</si>
  <si>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</si>
  <si>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</si>
  <si>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</si>
  <si>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</si>
  <si>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</si>
  <si>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</si>
  <si>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</si>
  <si>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</si>
  <si>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</si>
  <si>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</si>
  <si>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</si>
  <si>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</si>
  <si>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</si>
  <si>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</si>
  <si>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</si>
  <si>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</si>
  <si>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</si>
  <si>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</si>
  <si>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</si>
  <si>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</si>
  <si>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</si>
  <si>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</si>
  <si>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</si>
  <si>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</si>
  <si>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</si>
  <si>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</si>
  <si>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</si>
  <si>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</si>
  <si>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</si>
  <si>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</si>
  <si>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</si>
  <si>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</si>
  <si>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</si>
  <si>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</si>
  <si>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</si>
  <si>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</si>
  <si>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</si>
  <si>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</si>
  <si>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</si>
  <si>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</si>
  <si>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</si>
  <si>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</si>
  <si>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</si>
  <si>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</si>
  <si>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</si>
  <si>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</si>
  <si>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</si>
  <si>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</si>
  <si>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</si>
  <si>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</si>
  <si>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</si>
  <si>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</si>
  <si>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</si>
  <si>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</si>
  <si>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</si>
  <si>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</si>
  <si>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</si>
  <si>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</si>
  <si>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</si>
  <si>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</si>
  <si>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</si>
  <si>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</si>
  <si>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</si>
  <si>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</si>
  <si>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</si>
  <si>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</si>
  <si>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</si>
  <si>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</si>
  <si>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</si>
  <si>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</si>
  <si>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</si>
  <si>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</si>
  <si>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</si>
  <si>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</si>
  <si>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</si>
  <si>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</si>
  <si>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</si>
  <si>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</si>
  <si>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</si>
  <si>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</si>
  <si>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</si>
  <si>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</si>
  <si>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</si>
  <si>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</si>
  <si>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</si>
  <si>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</si>
  <si>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</si>
  <si>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</si>
  <si>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</si>
  <si>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</si>
  <si>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</si>
  <si>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</si>
  <si>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</si>
  <si>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</si>
  <si>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</si>
  <si>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</si>
  <si>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</si>
  <si>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</si>
  <si>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</si>
  <si>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</si>
  <si>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</si>
  <si>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</si>
  <si>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</si>
  <si>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</si>
  <si>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</si>
  <si>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</si>
  <si>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</si>
  <si>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</si>
  <si>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</si>
  <si>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</si>
  <si>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</si>
  <si>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</si>
  <si>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</si>
  <si>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</si>
  <si>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</si>
  <si>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</si>
  <si>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</si>
  <si>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</si>
  <si>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</si>
  <si>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</si>
  <si>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</si>
  <si>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</si>
  <si>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</si>
  <si>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</si>
  <si>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</si>
  <si>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</si>
  <si>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</si>
  <si>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</si>
  <si>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</si>
  <si>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</si>
  <si>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</si>
  <si>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</si>
  <si>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</si>
  <si>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</si>
  <si>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</si>
  <si>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</si>
  <si>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</si>
  <si>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</si>
  <si>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</si>
  <si>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</si>
  <si>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</si>
  <si>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</si>
  <si>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</si>
  <si>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</si>
  <si>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</si>
  <si>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</si>
  <si>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</si>
  <si>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</si>
  <si>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</si>
  <si>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</si>
  <si>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</si>
  <si>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</si>
  <si>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</si>
  <si>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</si>
  <si>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</si>
  <si>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</si>
  <si>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</si>
  <si>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</si>
  <si>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</si>
  <si>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</si>
  <si>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</si>
  <si>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</si>
  <si>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</si>
  <si>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</si>
  <si>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</si>
  <si>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</si>
  <si>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</si>
  <si>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</si>
  <si>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</si>
  <si>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</si>
  <si>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</si>
  <si>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</si>
  <si>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</si>
  <si>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</si>
  <si>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</si>
  <si>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</si>
  <si>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</si>
  <si>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</si>
  <si>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</si>
  <si>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</si>
  <si>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</si>
  <si>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</si>
  <si>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</si>
  <si>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</si>
  <si>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</si>
  <si>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</si>
  <si>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</si>
  <si>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</si>
  <si>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</si>
  <si>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</si>
  <si>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</si>
  <si>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</si>
  <si>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</si>
  <si>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</si>
  <si>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</si>
  <si>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</si>
  <si>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</si>
  <si>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</si>
  <si>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</si>
  <si>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</si>
  <si>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</si>
  <si>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</si>
  <si>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</si>
  <si>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</si>
  <si>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</si>
  <si>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</si>
  <si>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</si>
  <si>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</si>
  <si>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</si>
  <si>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</si>
  <si>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</si>
  <si>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</si>
  <si>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</si>
  <si>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</si>
  <si>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</si>
  <si>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</si>
  <si>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</si>
  <si>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</si>
  <si>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</si>
  <si>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</si>
  <si>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</si>
  <si>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</si>
  <si>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</si>
  <si>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</si>
  <si>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</si>
  <si>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</si>
  <si>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</si>
  <si>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</si>
  <si>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</si>
  <si>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</si>
  <si>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</si>
  <si>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</si>
  <si>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</si>
  <si>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</si>
  <si>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</si>
  <si>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</si>
  <si>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</si>
  <si>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</si>
  <si>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</si>
  <si>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</si>
  <si>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</si>
  <si>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</si>
  <si>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</si>
  <si>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</si>
  <si>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</si>
  <si>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</si>
  <si>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</si>
  <si>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</si>
  <si>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</si>
  <si>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</si>
  <si>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</si>
  <si>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</si>
  <si>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</si>
  <si>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</si>
  <si>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</si>
  <si>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</si>
  <si>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</si>
  <si>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</si>
  <si>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</si>
  <si>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</si>
  <si>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</si>
  <si>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</si>
  <si>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</si>
  <si>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</si>
  <si>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</si>
  <si>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</si>
  <si>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</si>
  <si>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</si>
  <si>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</si>
  <si>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</si>
  <si>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</si>
  <si>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</si>
  <si>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</si>
  <si>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</si>
  <si>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</si>
  <si>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</si>
  <si>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</si>
  <si>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</si>
  <si>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</si>
  <si>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</si>
  <si>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</si>
  <si>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</si>
  <si>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</si>
  <si>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</si>
  <si>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</si>
  <si>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</si>
  <si>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</si>
  <si>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</si>
  <si>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</si>
  <si>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</si>
  <si>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</si>
  <si>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</si>
  <si>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</si>
  <si>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</si>
  <si>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</si>
  <si>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</si>
  <si>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</si>
  <si>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</si>
  <si>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</si>
  <si>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</si>
  <si>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</si>
  <si>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</si>
  <si>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</si>
  <si>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</si>
  <si>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</si>
  <si>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</si>
  <si>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</si>
  <si>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</si>
  <si>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</si>
  <si>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</si>
  <si>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</si>
  <si>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</si>
  <si>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</si>
  <si>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</si>
  <si>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</si>
  <si>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</si>
  <si>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</si>
  <si>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</si>
  <si>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</si>
  <si>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</si>
  <si>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</si>
  <si>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</si>
  <si>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</si>
  <si>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</si>
  <si>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</si>
  <si>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</si>
  <si>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</si>
  <si>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</si>
  <si>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</si>
  <si>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</si>
  <si>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</si>
  <si>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</si>
  <si>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</si>
  <si>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</si>
  <si>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</si>
  <si>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</si>
  <si>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</si>
  <si>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</si>
  <si>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</si>
  <si>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</si>
  <si>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</si>
  <si>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</si>
  <si>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</si>
  <si>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</si>
  <si>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</si>
  <si>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</si>
  <si>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</si>
  <si>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</si>
  <si>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</si>
  <si>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</si>
  <si>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</si>
  <si>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</si>
  <si>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</si>
  <si>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</si>
  <si>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</si>
  <si>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</si>
  <si>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</si>
  <si>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</si>
  <si>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</si>
  <si>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</si>
  <si>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</si>
  <si>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</si>
  <si>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</si>
  <si>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</si>
  <si>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</si>
  <si>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</si>
  <si>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</si>
  <si>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</si>
  <si>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</si>
  <si>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</si>
  <si>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</si>
  <si>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</si>
  <si>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</si>
  <si>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</si>
  <si>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</si>
  <si>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</si>
  <si>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</si>
  <si>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</si>
  <si>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</si>
  <si>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</si>
  <si>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</si>
  <si>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</si>
  <si>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</si>
  <si>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</si>
  <si>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</si>
  <si>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</si>
  <si>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</si>
  <si>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</si>
  <si>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</si>
  <si>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</si>
  <si>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</si>
  <si>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</si>
  <si>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</si>
  <si>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</si>
  <si>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</si>
  <si>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</si>
  <si>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</si>
  <si>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</si>
  <si>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</si>
  <si>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</si>
  <si>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</si>
  <si>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</si>
  <si>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</si>
  <si>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</si>
  <si>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</si>
  <si>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</si>
  <si>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</si>
  <si>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</si>
  <si>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</si>
  <si>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</si>
  <si>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</si>
  <si>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</si>
  <si>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</si>
  <si>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</si>
  <si>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</si>
  <si>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</si>
  <si>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</si>
  <si>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</si>
  <si>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</si>
  <si>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</si>
  <si>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</si>
  <si>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</si>
  <si>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</si>
  <si>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</si>
  <si>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</si>
  <si>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</si>
  <si>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</si>
  <si>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</si>
  <si>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</si>
  <si>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</si>
  <si>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</si>
  <si>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</si>
  <si>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</si>
  <si>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</si>
  <si>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</si>
  <si>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</si>
  <si>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</si>
  <si>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</si>
  <si>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</si>
  <si>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</si>
  <si>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</si>
  <si>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</si>
  <si>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</si>
  <si>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</si>
  <si>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</si>
  <si>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</si>
  <si>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</si>
  <si>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</si>
  <si>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</si>
  <si>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</si>
  <si>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</si>
  <si>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</si>
  <si>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</si>
  <si>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</si>
  <si>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</si>
  <si>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</si>
  <si>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</si>
  <si>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</si>
  <si>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</si>
  <si>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</si>
  <si>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</si>
  <si>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</si>
  <si>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</si>
  <si>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</si>
  <si>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</si>
  <si>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</si>
  <si>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</si>
  <si>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</si>
  <si>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</si>
  <si>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</si>
  <si>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</si>
  <si>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</si>
  <si>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</si>
  <si>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</si>
  <si>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</si>
  <si>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</si>
  <si>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</si>
  <si>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</si>
  <si>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</si>
  <si>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</si>
  <si>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</si>
  <si>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</si>
  <si>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</si>
  <si>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</si>
  <si>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</si>
  <si>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</si>
  <si>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</si>
  <si>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</si>
  <si>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</si>
  <si>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</si>
  <si>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</si>
  <si>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</si>
  <si>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</si>
  <si>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</si>
  <si>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</si>
  <si>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</si>
  <si>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</si>
  <si>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</si>
  <si>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</si>
  <si>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</si>
  <si>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</si>
  <si>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</si>
  <si>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</si>
  <si>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</si>
  <si>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</si>
  <si>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</si>
  <si>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</si>
  <si>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</si>
  <si>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</si>
  <si>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</si>
  <si>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</si>
  <si>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</si>
  <si>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</si>
  <si>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</si>
  <si>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</si>
  <si>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</si>
  <si>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</si>
  <si>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</si>
  <si>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</si>
  <si>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</si>
  <si>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</si>
  <si>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</si>
  <si>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</si>
  <si>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</si>
  <si>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</si>
  <si>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</si>
  <si>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</si>
  <si>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</si>
  <si>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</si>
  <si>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</si>
  <si>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</si>
  <si>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</si>
  <si>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</si>
  <si>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</si>
  <si>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</si>
  <si>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</si>
  <si>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</si>
  <si>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</si>
  <si>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</si>
  <si>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</si>
  <si>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</si>
  <si>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</si>
  <si>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</si>
  <si>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</si>
  <si>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</si>
  <si>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</si>
  <si>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</si>
  <si>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</si>
  <si>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</si>
  <si>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</si>
  <si>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</si>
  <si>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</si>
  <si>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</si>
  <si>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</si>
  <si>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</si>
  <si>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</si>
  <si>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</si>
  <si>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</si>
  <si>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</si>
  <si>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</si>
  <si>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</si>
  <si>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</si>
  <si>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</si>
  <si>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</si>
  <si>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</si>
  <si>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</si>
  <si>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</si>
  <si>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</si>
  <si>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</si>
  <si>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</si>
  <si>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</si>
  <si>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</si>
  <si>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</si>
  <si>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</si>
  <si>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</si>
  <si>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</si>
  <si>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</si>
  <si>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</si>
  <si>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</si>
  <si>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</si>
  <si>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</si>
  <si>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</si>
  <si>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</si>
  <si>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</si>
  <si>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</si>
  <si>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</si>
  <si>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</si>
  <si>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</si>
  <si>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</si>
  <si>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</si>
  <si>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</si>
  <si>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</si>
  <si>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</si>
  <si>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</si>
  <si>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</si>
  <si>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</si>
  <si>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</si>
  <si>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</si>
  <si>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</si>
  <si>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</si>
  <si>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</si>
  <si>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</si>
  <si>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</si>
  <si>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</si>
  <si>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</si>
  <si>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</si>
  <si>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</si>
  <si>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</si>
  <si>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</si>
  <si>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</si>
  <si>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</si>
  <si>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</si>
  <si>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</si>
  <si>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</si>
  <si>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</si>
  <si>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</si>
  <si>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</si>
  <si>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</si>
  <si>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</si>
  <si>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</si>
  <si>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</si>
  <si>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</si>
  <si>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</si>
  <si>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</si>
  <si>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</si>
  <si>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</si>
  <si>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</si>
  <si>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</si>
  <si>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</si>
  <si>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</si>
  <si>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</si>
  <si>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</si>
  <si>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</si>
  <si>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</si>
  <si>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</si>
  <si>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</si>
  <si>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</si>
  <si>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</si>
  <si>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</si>
  <si>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</si>
  <si>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</si>
  <si>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</si>
  <si>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</si>
  <si>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</si>
  <si>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</si>
  <si>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</si>
  <si>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</si>
  <si>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</si>
  <si>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</si>
  <si>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</si>
  <si>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</si>
  <si>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</si>
  <si>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</si>
  <si>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</si>
  <si>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</si>
  <si>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</si>
  <si>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</si>
  <si>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</si>
  <si>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</si>
  <si>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</si>
  <si>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</si>
  <si>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</si>
  <si>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</si>
  <si>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</si>
  <si>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</si>
  <si>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</si>
  <si>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</si>
  <si>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</si>
  <si>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</si>
  <si>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</si>
  <si>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</si>
  <si>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</si>
  <si>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</si>
  <si>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</si>
  <si>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</si>
  <si>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</si>
  <si>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</si>
  <si>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</si>
  <si>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</si>
  <si>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</si>
  <si>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</si>
  <si>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</si>
  <si>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</si>
  <si>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</si>
  <si>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</si>
  <si>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</si>
  <si>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</si>
  <si>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</si>
  <si>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</si>
  <si>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</si>
  <si>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</si>
  <si>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</si>
  <si>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</si>
  <si>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</si>
  <si>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</si>
  <si>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</si>
  <si>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</si>
  <si>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</si>
  <si>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</si>
  <si>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</si>
  <si>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</si>
  <si>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</si>
  <si>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</si>
  <si>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</si>
  <si>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</si>
  <si>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</si>
  <si>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</si>
  <si>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</si>
  <si>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</si>
  <si>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</si>
  <si>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</si>
  <si>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</si>
  <si>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</si>
  <si>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</si>
  <si>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</si>
  <si>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</si>
  <si>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</si>
  <si>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</si>
  <si>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</si>
  <si>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</si>
  <si>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</si>
  <si>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</si>
  <si>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</si>
  <si>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</si>
  <si>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</si>
  <si>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</si>
  <si>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</si>
  <si>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</si>
  <si>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</si>
  <si>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</si>
  <si>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</si>
  <si>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</si>
  <si>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</si>
  <si>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</si>
  <si>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</si>
  <si>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</si>
  <si>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</si>
  <si>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</si>
  <si>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</si>
  <si>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</si>
  <si>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</si>
  <si>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</si>
  <si>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</si>
  <si>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</si>
  <si>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</si>
  <si>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</si>
  <si>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</si>
  <si>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</si>
  <si>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</si>
  <si>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</si>
  <si>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</si>
  <si>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</si>
  <si>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</si>
  <si>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</si>
  <si>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</si>
  <si>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</si>
  <si>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</si>
  <si>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</si>
  <si>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</si>
  <si>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</si>
  <si>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</si>
  <si>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</si>
  <si>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</si>
  <si>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</si>
  <si>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</si>
  <si>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</si>
  <si>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</si>
  <si>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</si>
  <si>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</si>
  <si>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</si>
  <si>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</si>
  <si>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</si>
  <si>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</si>
  <si>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</si>
  <si>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</si>
  <si>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</si>
  <si>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</si>
  <si>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</si>
  <si>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</si>
  <si>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</si>
  <si>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</si>
  <si>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</si>
  <si>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</si>
  <si>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</si>
  <si>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</si>
  <si>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</si>
  <si>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</si>
  <si>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</si>
  <si>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</si>
  <si>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</si>
  <si>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</si>
  <si>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</si>
  <si>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</si>
  <si>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</si>
  <si>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</si>
  <si>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</si>
  <si>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</si>
  <si>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</si>
  <si>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</si>
  <si>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</si>
  <si>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</si>
  <si>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</si>
  <si>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</si>
  <si>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</si>
  <si>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</si>
  <si>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</si>
  <si>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</si>
  <si>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</si>
  <si>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</si>
  <si>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</si>
  <si>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</si>
  <si>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</si>
  <si>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</si>
  <si>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</si>
  <si>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</si>
  <si>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</si>
  <si>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</si>
  <si>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</si>
  <si>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</si>
  <si>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</si>
  <si>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</si>
  <si>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</si>
  <si>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</si>
  <si>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</si>
  <si>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</si>
  <si>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</si>
  <si>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</si>
  <si>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</si>
  <si>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</si>
  <si>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</si>
  <si>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</si>
  <si>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</si>
  <si>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</si>
  <si>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</si>
  <si>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</si>
  <si>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</si>
  <si>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</si>
  <si>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</si>
  <si>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</si>
  <si>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</si>
  <si>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</si>
  <si>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</si>
  <si>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</si>
  <si>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</si>
  <si>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</si>
  <si>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</si>
  <si>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</si>
  <si>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</si>
  <si>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</si>
  <si>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</si>
  <si>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</si>
  <si>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</si>
  <si>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</si>
  <si>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</si>
  <si>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</si>
  <si>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</si>
  <si>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</si>
  <si>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</si>
  <si>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</si>
  <si>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</si>
  <si>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</si>
  <si>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</si>
  <si>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</si>
  <si>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</si>
  <si>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</si>
  <si>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</si>
  <si>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</si>
  <si>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</si>
  <si>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</si>
  <si>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</si>
  <si>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</si>
  <si>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</si>
  <si>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</si>
  <si>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</si>
  <si>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</si>
  <si>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</si>
  <si>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</si>
  <si>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</si>
  <si>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</si>
  <si>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</si>
  <si>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</si>
  <si>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</si>
  <si>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</si>
  <si>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</si>
  <si>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</si>
  <si>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</si>
  <si>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</si>
  <si>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</si>
  <si>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</si>
  <si>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</si>
  <si>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</si>
  <si>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</si>
  <si>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</si>
  <si>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</si>
  <si>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</si>
  <si>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</si>
  <si>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</si>
  <si>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</si>
  <si>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</si>
  <si>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</si>
  <si>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</si>
  <si>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</si>
  <si>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</si>
  <si>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</si>
  <si>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</si>
  <si>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</si>
  <si>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</si>
  <si>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</si>
  <si>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</si>
  <si>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</si>
  <si>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</si>
  <si>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</si>
  <si>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</si>
  <si>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</si>
  <si>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</si>
  <si>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</si>
  <si>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</si>
  <si>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</si>
  <si>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</si>
  <si>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</si>
  <si>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</si>
  <si>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</si>
  <si>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</si>
  <si>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</si>
  <si>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</si>
  <si>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</si>
  <si>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</si>
  <si>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</si>
  <si>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</si>
  <si>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</si>
  <si>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</si>
  <si>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</si>
  <si>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</si>
  <si>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</si>
  <si>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</si>
  <si>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</si>
  <si>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</si>
  <si>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</si>
  <si>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</si>
  <si>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</si>
  <si>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</si>
  <si>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</si>
  <si>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</si>
  <si>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</si>
  <si>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</si>
  <si>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</si>
  <si>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</si>
  <si>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</si>
  <si>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</si>
  <si>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</si>
  <si>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</si>
  <si>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</si>
  <si>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</si>
  <si>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</si>
  <si>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</si>
  <si>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</si>
  <si>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</si>
  <si>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</si>
  <si>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</si>
  <si>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</si>
  <si>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</si>
  <si>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</si>
  <si>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</si>
  <si>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</si>
  <si>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</si>
  <si>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</si>
  <si>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</si>
  <si>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</si>
  <si>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</si>
  <si>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</si>
  <si>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</si>
  <si>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</si>
  <si>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</si>
  <si>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</si>
  <si>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</si>
  <si>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</si>
  <si>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</si>
  <si>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</si>
  <si>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</si>
  <si>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</si>
  <si>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</si>
  <si>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</si>
  <si>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</si>
  <si>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</si>
  <si>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</si>
  <si>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</si>
  <si>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</si>
  <si>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</si>
  <si>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</si>
  <si>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</si>
  <si>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</si>
  <si>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</si>
  <si>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</si>
  <si>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</si>
  <si>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</si>
  <si>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</si>
  <si>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</si>
  <si>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</si>
  <si>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</si>
  <si>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</si>
  <si>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</si>
  <si>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</si>
  <si>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</si>
  <si>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</si>
  <si>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</si>
  <si>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</si>
  <si>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</si>
  <si>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</si>
  <si>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</si>
  <si>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</si>
  <si>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</si>
  <si>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</si>
  <si>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</si>
  <si>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</si>
  <si>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</si>
  <si>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</si>
  <si>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</si>
  <si>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</si>
  <si>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</si>
  <si>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</si>
  <si>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</si>
  <si>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</si>
  <si>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</si>
  <si>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</si>
  <si>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</si>
  <si>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</si>
  <si>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</si>
  <si>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</si>
  <si>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</si>
  <si>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</si>
  <si>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</si>
  <si>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</si>
  <si>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</si>
  <si>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</si>
  <si>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</si>
  <si>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</si>
  <si>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</si>
  <si>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</si>
  <si>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</si>
  <si>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</si>
  <si>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</si>
  <si>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</si>
  <si>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</si>
  <si>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</si>
  <si>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</si>
  <si>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</si>
  <si>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</si>
  <si>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</si>
  <si>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</si>
  <si>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</si>
  <si>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</si>
  <si>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</si>
  <si>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</si>
  <si>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</si>
  <si>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</si>
  <si>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</si>
  <si>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</si>
  <si>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</si>
  <si>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</si>
  <si>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</si>
  <si>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</si>
  <si>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</si>
  <si>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</si>
  <si>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</si>
  <si>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</si>
  <si>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</si>
  <si>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</si>
  <si>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</si>
  <si>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</si>
  <si>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</si>
  <si>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</si>
  <si>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</si>
  <si>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</si>
  <si>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</si>
  <si>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</si>
  <si>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</si>
  <si>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</si>
  <si>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</si>
  <si>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</si>
  <si>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</si>
  <si>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</si>
  <si>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</si>
  <si>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</si>
  <si>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</si>
  <si>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</si>
  <si>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</si>
  <si>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</si>
  <si>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</si>
  <si>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</si>
  <si>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</si>
  <si>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</si>
  <si>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</si>
  <si>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</si>
  <si>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</si>
  <si>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</si>
  <si>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</si>
  <si>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</si>
  <si>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</si>
  <si>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</si>
  <si>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</si>
  <si>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</si>
  <si>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</si>
  <si>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</si>
  <si>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</si>
  <si>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</si>
  <si>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</si>
  <si>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</si>
  <si>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</si>
  <si>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</si>
  <si>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</si>
  <si>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</si>
  <si>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</si>
  <si>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</si>
  <si>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</si>
  <si>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</si>
  <si>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</si>
  <si>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</si>
  <si>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</si>
  <si>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</si>
  <si>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</si>
  <si>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</si>
  <si>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</si>
  <si>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</si>
  <si>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</si>
  <si>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</si>
  <si>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</si>
  <si>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</si>
  <si>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</si>
  <si>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</si>
  <si>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</si>
  <si>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</si>
  <si>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</si>
  <si>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</si>
  <si>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</si>
  <si>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</si>
  <si>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</si>
  <si>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</si>
  <si>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</si>
  <si>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</si>
  <si>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</si>
  <si>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</si>
  <si>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</si>
  <si>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</si>
  <si>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</si>
  <si>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</si>
  <si>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</si>
  <si>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</si>
  <si>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</si>
  <si>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</si>
  <si>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</si>
  <si>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</si>
  <si>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</si>
  <si>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</si>
  <si>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</si>
  <si>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</si>
  <si>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</si>
  <si>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</si>
  <si>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</si>
  <si>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</si>
  <si>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</si>
  <si>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</si>
  <si>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</si>
  <si>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</si>
  <si>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</si>
  <si>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</si>
  <si>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</si>
  <si>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</si>
  <si>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</si>
  <si>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</si>
  <si>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</si>
  <si>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</si>
  <si>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</si>
  <si>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</si>
  <si>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</si>
  <si>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</si>
  <si>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</si>
  <si>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</si>
  <si>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</si>
  <si>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</si>
  <si>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</si>
  <si>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</si>
  <si>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</si>
  <si>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</si>
  <si>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</si>
  <si>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</si>
  <si>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</si>
  <si>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</si>
  <si>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</si>
  <si>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</si>
  <si>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</si>
  <si>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</si>
  <si>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</si>
  <si>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</si>
  <si>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</si>
  <si>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</si>
  <si>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</si>
  <si>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</si>
  <si>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</si>
  <si>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</si>
  <si>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</si>
  <si>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</si>
  <si>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</si>
  <si>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</si>
  <si>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</si>
  <si>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</si>
  <si>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</si>
  <si>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</si>
  <si>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</si>
  <si>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</si>
  <si>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</si>
  <si>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</si>
  <si>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</si>
  <si>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</si>
  <si>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</si>
  <si>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</si>
  <si>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</si>
  <si>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</si>
  <si>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</si>
  <si>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</si>
  <si>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</si>
  <si>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</si>
  <si>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</si>
  <si>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</si>
  <si>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</si>
  <si>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</si>
  <si>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</si>
  <si>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</si>
  <si>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</si>
  <si>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</si>
  <si>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</si>
  <si>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</si>
  <si>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</si>
  <si>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</si>
  <si>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</si>
  <si>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</si>
  <si>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</si>
  <si>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</si>
  <si>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</si>
  <si>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</si>
  <si>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</si>
  <si>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</si>
  <si>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</si>
  <si>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</si>
  <si>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</si>
  <si>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</si>
  <si>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</si>
  <si>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</si>
  <si>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</si>
  <si>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</si>
  <si>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</si>
  <si>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</si>
  <si>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</si>
  <si>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</si>
  <si>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</si>
  <si>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</si>
  <si>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</si>
  <si>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</si>
  <si>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</si>
  <si>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</si>
  <si>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</si>
  <si>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</si>
  <si>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</si>
  <si>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</si>
  <si>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</si>
  <si>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</si>
  <si>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</si>
  <si>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</si>
  <si>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</si>
  <si>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</si>
  <si>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</si>
  <si>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</si>
  <si>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</si>
  <si>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</si>
  <si>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</si>
  <si>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</si>
  <si>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</si>
  <si>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</si>
  <si>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</si>
  <si>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</si>
  <si>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</si>
  <si>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</si>
  <si>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</si>
  <si>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</si>
  <si>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</si>
  <si>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</si>
  <si>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</si>
  <si>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</si>
  <si>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</si>
  <si>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</si>
  <si>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</si>
  <si>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</si>
  <si>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</si>
  <si>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</si>
  <si>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</si>
  <si>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</si>
  <si>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</si>
  <si>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</si>
  <si>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</si>
  <si>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</si>
  <si>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</si>
  <si>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</si>
  <si>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</si>
  <si>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</si>
  <si>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</si>
  <si>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</si>
  <si>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</si>
  <si>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</si>
  <si>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</si>
  <si>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</si>
  <si>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</si>
  <si>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</si>
  <si>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</si>
  <si>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</si>
  <si>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</si>
  <si>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</si>
  <si>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</si>
  <si>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</si>
  <si>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</si>
  <si>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</si>
  <si>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</si>
  <si>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</si>
  <si>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</si>
  <si>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</si>
  <si>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</si>
  <si>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</si>
  <si>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</si>
  <si>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</si>
  <si>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</si>
  <si>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</si>
  <si>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</si>
  <si>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</si>
  <si>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</si>
  <si>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</si>
  <si>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</si>
  <si>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</si>
  <si>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</si>
  <si>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</si>
  <si>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</si>
  <si>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</si>
  <si>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</si>
  <si>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</si>
  <si>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</si>
  <si>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</si>
  <si>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</si>
  <si>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</si>
  <si>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</si>
  <si>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</si>
  <si>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</si>
  <si>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</si>
  <si>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</si>
  <si>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</si>
  <si>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</si>
  <si>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</si>
  <si>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</si>
  <si>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</si>
  <si>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</si>
  <si>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</si>
  <si>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</si>
  <si>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</si>
  <si>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</si>
  <si>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</si>
  <si>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</si>
  <si>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</si>
  <si>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</si>
  <si>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</si>
  <si>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</si>
  <si>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</si>
  <si>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</si>
  <si>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</si>
  <si>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</si>
  <si>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</si>
  <si>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</si>
  <si>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</si>
  <si>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</si>
  <si>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</si>
  <si>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</si>
  <si>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</si>
  <si>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</si>
  <si>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</si>
  <si>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</si>
  <si>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</si>
  <si>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</si>
  <si>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</si>
  <si>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</si>
  <si>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</si>
  <si>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</si>
  <si>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</si>
  <si>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</si>
  <si>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</si>
  <si>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</si>
  <si>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</si>
  <si>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</si>
  <si>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</si>
  <si>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</si>
  <si>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</si>
  <si>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</si>
  <si>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</si>
  <si>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</si>
  <si>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</si>
  <si>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</si>
  <si>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</si>
  <si>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</si>
  <si>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</si>
  <si>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</si>
  <si>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</si>
  <si>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</si>
  <si>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</si>
  <si>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</si>
  <si>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</si>
  <si>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</si>
  <si>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</si>
  <si>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</si>
  <si>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</si>
  <si>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</si>
  <si>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</si>
  <si>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</si>
  <si>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</si>
  <si>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</si>
  <si>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</si>
  <si>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</si>
  <si>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</si>
  <si>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</si>
  <si>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</si>
  <si>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</si>
  <si>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</si>
  <si>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</si>
  <si>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</si>
  <si>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</si>
  <si>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</si>
  <si>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</si>
  <si>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</si>
  <si>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</si>
  <si>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</si>
  <si>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</si>
  <si>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</si>
  <si>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</si>
  <si>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</si>
  <si>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</si>
  <si>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</si>
  <si>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</si>
  <si>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</si>
  <si>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</si>
  <si>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</si>
  <si>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</si>
  <si>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</si>
  <si>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</si>
  <si>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</si>
  <si>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</si>
  <si>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</si>
  <si>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</si>
  <si>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</si>
  <si>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</si>
  <si>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</si>
  <si>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</si>
  <si>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</si>
  <si>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</si>
  <si>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</si>
  <si>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</si>
  <si>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</si>
  <si>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</si>
  <si>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</si>
  <si>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</si>
  <si>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</si>
  <si>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</si>
  <si>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</si>
  <si>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</si>
  <si>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</si>
  <si>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</si>
  <si>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</si>
  <si>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</si>
  <si>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</si>
  <si>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</si>
  <si>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</si>
  <si>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</si>
  <si>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</si>
  <si>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</si>
  <si>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</si>
  <si>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</si>
  <si>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</si>
  <si>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</si>
  <si>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</si>
  <si>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</si>
  <si>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</si>
  <si>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</si>
  <si>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</si>
  <si>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</si>
  <si>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</si>
  <si>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</si>
  <si>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</si>
  <si>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</si>
  <si>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</si>
  <si>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</si>
  <si>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</si>
  <si>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</si>
  <si>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</si>
  <si>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</si>
  <si>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</si>
  <si>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</si>
  <si>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</si>
  <si>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</si>
  <si>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</si>
  <si>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</si>
  <si>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</si>
  <si>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</si>
  <si>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</si>
  <si>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</si>
  <si>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</si>
  <si>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</si>
  <si>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</si>
  <si>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</si>
  <si>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</si>
  <si>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</si>
  <si>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</si>
  <si>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</si>
  <si>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</si>
  <si>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</si>
  <si>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</si>
  <si>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</si>
  <si>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</si>
  <si>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</si>
  <si>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</si>
  <si>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</si>
  <si>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</si>
  <si>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</si>
  <si>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</si>
  <si>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</si>
  <si>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</si>
  <si>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</si>
  <si>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</si>
  <si>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</si>
  <si>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</si>
  <si>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</si>
  <si>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</si>
  <si>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</si>
  <si>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</si>
  <si>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</si>
  <si>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</si>
  <si>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</si>
  <si>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</si>
  <si>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</si>
  <si>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</si>
  <si>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</si>
  <si>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</si>
  <si>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</si>
  <si>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</si>
  <si>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</si>
  <si>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</si>
  <si>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</si>
  <si>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</si>
  <si>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</si>
  <si>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</si>
  <si>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</si>
  <si>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</si>
  <si>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</si>
  <si>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</si>
  <si>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</si>
  <si>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</si>
  <si>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</si>
  <si>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</si>
  <si>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</si>
  <si>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</si>
  <si>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</si>
  <si>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</si>
  <si>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</si>
  <si>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</si>
  <si>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</si>
  <si>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</si>
  <si>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</si>
  <si>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</si>
  <si>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</si>
  <si>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</si>
  <si>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</si>
  <si>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</si>
  <si>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</si>
  <si>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</si>
  <si>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</si>
  <si>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</si>
  <si>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</si>
  <si>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</si>
  <si>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</si>
  <si>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</si>
  <si>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</si>
  <si>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</si>
  <si>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</si>
  <si>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</si>
  <si>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</si>
  <si>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</si>
  <si>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</si>
  <si>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</si>
  <si>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</si>
  <si>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</si>
  <si>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</si>
  <si>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</si>
  <si>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</si>
  <si>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</si>
  <si>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</si>
  <si>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</si>
  <si>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</si>
  <si>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</si>
  <si>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</si>
  <si>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</si>
  <si>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</si>
  <si>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</si>
  <si>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</si>
  <si>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</si>
  <si>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</si>
  <si>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</si>
  <si>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</si>
  <si>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</si>
  <si>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</si>
  <si>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</si>
  <si>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</si>
  <si>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</si>
  <si>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</si>
  <si>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</si>
  <si>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</si>
  <si>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</si>
  <si>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</si>
  <si>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</si>
  <si>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</si>
  <si>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</si>
  <si>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</si>
  <si>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</si>
  <si>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</si>
  <si>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</si>
  <si>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</si>
  <si>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</si>
  <si>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</si>
  <si>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</si>
  <si>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</si>
  <si>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</si>
  <si>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</si>
  <si>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</si>
  <si>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</si>
  <si>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</si>
  <si>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</si>
  <si>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</si>
  <si>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</si>
  <si>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</si>
  <si>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</si>
  <si>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</si>
  <si>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</si>
  <si>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</si>
  <si>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</si>
  <si>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</si>
  <si>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</si>
  <si>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</si>
  <si>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</si>
  <si>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</si>
  <si>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</si>
  <si>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</si>
  <si>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</si>
  <si>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</si>
  <si>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</si>
  <si>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</si>
  <si>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</si>
  <si>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</si>
  <si>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</si>
  <si>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</si>
  <si>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</si>
  <si>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</si>
  <si>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</si>
  <si>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</si>
  <si>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</si>
  <si>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</si>
  <si>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</si>
  <si>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</si>
  <si>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</si>
  <si>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</si>
  <si>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</si>
  <si>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</si>
  <si>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</si>
  <si>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</si>
  <si>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</si>
  <si>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</si>
  <si>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</si>
  <si>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</si>
  <si>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</si>
  <si>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</si>
  <si>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</si>
  <si>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</si>
  <si>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</si>
  <si>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</si>
  <si>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</si>
  <si>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</si>
  <si>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</si>
  <si>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</si>
  <si>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</si>
  <si>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</si>
  <si>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</si>
  <si>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</si>
  <si>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</si>
  <si>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</si>
  <si>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</si>
  <si>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</si>
  <si>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</si>
  <si>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</si>
  <si>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</si>
  <si>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</si>
  <si>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</si>
  <si>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</si>
  <si>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</si>
  <si>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</si>
  <si>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</si>
  <si>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</si>
  <si>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</si>
  <si>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</si>
  <si>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</si>
  <si>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</si>
  <si>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</si>
  <si>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</si>
  <si>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</si>
  <si>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</si>
  <si>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</si>
  <si>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</si>
  <si>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</si>
  <si>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</si>
  <si>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</si>
  <si>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</si>
  <si>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</si>
  <si>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</si>
  <si>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</si>
  <si>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</si>
  <si>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</si>
  <si>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</si>
  <si>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</si>
  <si>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</si>
  <si>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</si>
  <si>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</si>
  <si>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</si>
  <si>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</si>
  <si>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</si>
  <si>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</si>
  <si>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</si>
  <si>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</si>
  <si>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</si>
  <si>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</si>
  <si>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</si>
  <si>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</si>
  <si>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</si>
  <si>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</si>
  <si>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</si>
  <si>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</si>
  <si>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</si>
  <si>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</si>
  <si>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</si>
  <si>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</si>
  <si>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</si>
  <si>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</si>
  <si>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</si>
  <si>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</si>
  <si>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</si>
  <si>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</si>
  <si>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</si>
  <si>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</si>
  <si>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</si>
  <si>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</si>
  <si>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</si>
  <si>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</si>
  <si>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</si>
  <si>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</si>
  <si>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</si>
  <si>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</si>
  <si>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</si>
  <si>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</si>
  <si>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</si>
  <si>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</si>
  <si>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</si>
  <si>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</si>
  <si>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</si>
  <si>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</si>
  <si>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</si>
  <si>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</si>
  <si>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</si>
  <si>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</si>
  <si>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</si>
  <si>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</si>
  <si>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</si>
  <si>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</si>
  <si>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</si>
  <si>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</si>
  <si>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</si>
  <si>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</si>
  <si>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</si>
  <si>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</si>
  <si>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</si>
  <si>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</si>
  <si>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</si>
  <si>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</si>
  <si>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</si>
  <si>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</si>
  <si>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</si>
  <si>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</si>
  <si>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</si>
  <si>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</si>
  <si>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</si>
  <si>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</si>
  <si>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</si>
  <si>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</si>
  <si>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</si>
  <si>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</si>
  <si>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</si>
  <si>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</si>
  <si>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</si>
  <si>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</si>
  <si>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</si>
  <si>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</si>
  <si>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</si>
  <si>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</si>
  <si>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</si>
  <si>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</si>
  <si>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</si>
  <si>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</si>
  <si>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</si>
  <si>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</si>
  <si>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</si>
  <si>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</si>
  <si>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</si>
  <si>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</si>
  <si>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</si>
  <si>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</si>
  <si>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</si>
  <si>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</si>
  <si>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</si>
  <si>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</si>
  <si>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</si>
  <si>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</si>
  <si>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</si>
  <si>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</si>
  <si>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</si>
  <si>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</si>
  <si>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</si>
  <si>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</si>
  <si>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</si>
  <si>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</si>
  <si>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</si>
  <si>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</si>
  <si>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</si>
  <si>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</si>
  <si>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</si>
  <si>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</si>
  <si>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</si>
  <si>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</si>
  <si>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</si>
  <si>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</si>
  <si>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</si>
  <si>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</si>
  <si>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</si>
  <si>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</si>
  <si>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</si>
  <si>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</si>
  <si>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</si>
  <si>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</si>
  <si>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</si>
  <si>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</si>
  <si>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</si>
  <si>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</si>
  <si>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</si>
  <si>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</si>
  <si>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</si>
  <si>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</si>
  <si>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</si>
  <si>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</si>
  <si>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</si>
  <si>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</si>
  <si>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</si>
  <si>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</si>
  <si>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</si>
  <si>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</si>
  <si>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</si>
  <si>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</si>
  <si>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</si>
  <si>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</si>
  <si>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</si>
  <si>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</si>
  <si>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</si>
  <si>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</si>
  <si>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</si>
  <si>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</si>
  <si>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</si>
  <si>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</si>
  <si>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</si>
  <si>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</si>
  <si>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</si>
  <si>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</si>
  <si>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</si>
  <si>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</si>
  <si>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</si>
  <si>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</si>
  <si>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</si>
  <si>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</si>
  <si>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</si>
  <si>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</si>
  <si>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</si>
  <si>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</si>
  <si>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</si>
  <si>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</si>
  <si>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</si>
  <si>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</si>
  <si>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</si>
  <si>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</si>
  <si>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</si>
  <si>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</si>
  <si>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</si>
  <si>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</si>
  <si>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</si>
  <si>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</si>
  <si>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</si>
  <si>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</si>
  <si>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</si>
  <si>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</si>
  <si>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</si>
  <si>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</si>
  <si>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</si>
  <si>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</si>
  <si>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</si>
  <si>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</si>
  <si>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</si>
  <si>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</si>
  <si>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</si>
  <si>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</si>
  <si>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</si>
  <si>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</si>
  <si>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</si>
  <si>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</si>
  <si>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</si>
  <si>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</si>
  <si>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</si>
  <si>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</si>
  <si>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</si>
  <si>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</si>
  <si>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</si>
  <si>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</si>
  <si>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</si>
  <si>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</si>
  <si>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</si>
  <si>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</si>
  <si>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</si>
  <si>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</si>
  <si>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</si>
  <si>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</si>
  <si>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</si>
  <si>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</si>
  <si>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</si>
  <si>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</si>
  <si>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</si>
  <si>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</si>
  <si>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</si>
  <si>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</si>
  <si>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</si>
  <si>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</si>
  <si>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</si>
  <si>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</si>
  <si>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</si>
  <si>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</si>
  <si>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</si>
  <si>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</si>
  <si>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</si>
  <si>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</si>
  <si>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</si>
  <si>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</si>
  <si>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</si>
  <si>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</si>
  <si>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</si>
  <si>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</si>
  <si>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</si>
  <si>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</si>
  <si>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</si>
  <si>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</si>
  <si>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</si>
  <si>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</si>
  <si>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</si>
  <si>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</si>
  <si>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</si>
  <si>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</si>
  <si>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</si>
  <si>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</si>
  <si>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</si>
  <si>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</si>
  <si>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</si>
  <si>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</si>
  <si>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</si>
  <si>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</si>
  <si>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</si>
  <si>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</si>
  <si>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</si>
  <si>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</si>
  <si>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</si>
  <si>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</si>
  <si>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</si>
  <si>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</si>
  <si>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</si>
  <si>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</si>
  <si>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</si>
  <si>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</si>
  <si>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</si>
  <si>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</si>
  <si>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</si>
  <si>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</si>
  <si>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</si>
  <si>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</si>
  <si>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</si>
  <si>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</si>
  <si>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</si>
  <si>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</si>
  <si>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</si>
  <si>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</si>
  <si>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</si>
  <si>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</si>
  <si>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</si>
  <si>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</si>
  <si>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</si>
  <si>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</si>
  <si>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</si>
  <si>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</si>
  <si>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</si>
  <si>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</si>
  <si>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</si>
  <si>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</si>
  <si>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</si>
  <si>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</si>
  <si>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</si>
  <si>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</si>
  <si>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</si>
  <si>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</si>
  <si>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</si>
  <si>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</si>
  <si>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</si>
  <si>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</si>
  <si>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</si>
  <si>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</si>
  <si>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</si>
  <si>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</si>
  <si>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</si>
  <si>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</si>
  <si>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</si>
  <si>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</si>
  <si>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</si>
  <si>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</si>
  <si>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</si>
  <si>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</si>
  <si>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</si>
  <si>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</si>
  <si>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</si>
  <si>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</si>
  <si>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</si>
  <si>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</si>
  <si>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</si>
  <si>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</si>
  <si>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</si>
  <si>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</si>
  <si>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</si>
  <si>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</si>
  <si>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</si>
  <si>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</si>
  <si>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</si>
  <si>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</si>
  <si>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</si>
  <si>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</si>
  <si>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</si>
  <si>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</si>
  <si>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</si>
  <si>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</si>
  <si>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</si>
  <si>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</si>
  <si>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</si>
  <si>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</si>
  <si>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</si>
  <si>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</si>
  <si>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</si>
  <si>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</si>
  <si>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</si>
  <si>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</si>
  <si>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</si>
  <si>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</si>
  <si>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</si>
  <si>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</si>
  <si>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</si>
  <si>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</si>
  <si>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</si>
  <si>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</si>
  <si>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</si>
  <si>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</si>
  <si>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</si>
  <si>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</si>
  <si>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</si>
  <si>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</si>
  <si>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</si>
  <si>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</si>
  <si>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</si>
  <si>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</si>
  <si>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</si>
  <si>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</si>
  <si>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</si>
  <si>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</si>
  <si>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</si>
  <si>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</si>
  <si>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</si>
  <si>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</si>
  <si>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</si>
  <si>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</si>
  <si>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</si>
  <si>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</si>
  <si>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</si>
  <si>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</si>
  <si>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</si>
  <si>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</si>
  <si>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</si>
  <si>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</si>
  <si>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</si>
  <si>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</si>
  <si>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</si>
  <si>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</si>
  <si>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</si>
  <si>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</si>
  <si>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</si>
  <si>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</si>
  <si>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</si>
  <si>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</si>
  <si>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</si>
  <si>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</si>
  <si>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</si>
  <si>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</si>
  <si>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</si>
  <si>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</si>
  <si>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</si>
  <si>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</si>
  <si>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</si>
  <si>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</si>
  <si>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</si>
  <si>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</si>
  <si>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</si>
  <si>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</si>
  <si>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</si>
  <si>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</si>
  <si>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</si>
  <si>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</si>
  <si>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</si>
  <si>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</si>
  <si>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</si>
  <si>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</si>
  <si>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</si>
  <si>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</si>
  <si>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</si>
  <si>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</si>
  <si>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</si>
  <si>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</si>
  <si>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</si>
  <si>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</si>
  <si>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</si>
  <si>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</si>
  <si>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</si>
  <si>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</si>
  <si>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</si>
  <si>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</si>
  <si>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</si>
  <si>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</si>
  <si>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</si>
  <si>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</si>
  <si>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</si>
  <si>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</si>
  <si>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</si>
  <si>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</si>
  <si>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</si>
  <si>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</si>
  <si>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</si>
  <si>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</si>
  <si>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</si>
  <si>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</si>
  <si>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</si>
  <si>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</si>
  <si>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</si>
  <si>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</si>
  <si>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</si>
  <si>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</si>
  <si>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</si>
  <si>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</si>
  <si>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</si>
  <si>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</si>
  <si>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</si>
  <si>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</si>
  <si>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</si>
  <si>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</si>
  <si>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</si>
  <si>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</si>
  <si>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</si>
  <si>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</si>
  <si>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</si>
  <si>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</si>
  <si>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</si>
  <si>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</si>
  <si>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</si>
  <si>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</si>
  <si>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</si>
  <si>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</si>
  <si>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</si>
  <si>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</si>
  <si>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</si>
  <si>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</si>
  <si>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</si>
  <si>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</si>
  <si>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</si>
  <si>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</si>
  <si>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</si>
  <si>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</si>
  <si>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</si>
  <si>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</si>
  <si>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</si>
  <si>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</si>
  <si>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</si>
  <si>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</si>
  <si>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</si>
  <si>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</si>
  <si>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</si>
  <si>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</si>
  <si>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</si>
  <si>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</si>
  <si>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</si>
  <si>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</si>
  <si>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</si>
  <si>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</si>
  <si>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</si>
  <si>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</si>
  <si>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</si>
  <si>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</si>
  <si>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</si>
  <si>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</si>
  <si>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</si>
  <si>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</si>
  <si>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</si>
  <si>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</si>
  <si>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</si>
  <si>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</si>
  <si>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</si>
  <si>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</si>
  <si>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</si>
  <si>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</si>
  <si>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</si>
  <si>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</si>
  <si>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</si>
  <si>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</si>
  <si>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</si>
  <si>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</si>
  <si>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</si>
  <si>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</si>
  <si>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</si>
  <si>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</si>
  <si>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</si>
  <si>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</si>
  <si>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</si>
  <si>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</si>
  <si>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</si>
  <si>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</si>
  <si>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</si>
  <si>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</si>
  <si>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</si>
  <si>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</si>
  <si>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</si>
  <si>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</si>
  <si>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</si>
  <si>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</si>
  <si>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</si>
  <si>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</si>
  <si>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</si>
  <si>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</si>
  <si>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</si>
  <si>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</si>
  <si>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</si>
  <si>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</si>
  <si>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</si>
  <si>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</si>
  <si>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</si>
  <si>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</si>
  <si>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</si>
  <si>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</si>
  <si>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</si>
  <si>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</si>
  <si>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</si>
  <si>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</si>
  <si>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</si>
  <si>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</si>
  <si>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</si>
  <si>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</si>
  <si>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</si>
  <si>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</si>
  <si>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</si>
  <si>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</si>
  <si>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</si>
  <si>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</si>
  <si>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</si>
  <si>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</si>
  <si>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</si>
  <si>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</si>
  <si>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</si>
  <si>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</si>
  <si>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</si>
  <si>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</si>
  <si>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</si>
  <si>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</si>
  <si>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</si>
  <si>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</si>
  <si>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</si>
  <si>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</si>
  <si>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</si>
  <si>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</si>
  <si>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</si>
  <si>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</si>
  <si>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</si>
  <si>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</si>
  <si>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</si>
  <si>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</si>
  <si>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</si>
  <si>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</si>
  <si>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</si>
  <si>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</si>
  <si>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</si>
  <si>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</si>
  <si>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</si>
  <si>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</si>
  <si>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</si>
  <si>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</si>
  <si>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</si>
  <si>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</si>
  <si>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</si>
  <si>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</si>
  <si>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</si>
  <si>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</si>
  <si>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</si>
  <si>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</si>
  <si>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</si>
  <si>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</si>
  <si>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</si>
  <si>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</si>
  <si>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</si>
  <si>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</si>
  <si>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</si>
  <si>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</si>
  <si>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</si>
  <si>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</si>
  <si>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</si>
  <si>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</si>
  <si>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</si>
  <si>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</si>
  <si>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</si>
  <si>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</si>
  <si>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</si>
  <si>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</si>
  <si>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</si>
  <si>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</si>
  <si>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</si>
  <si>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</si>
  <si>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</si>
  <si>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</si>
  <si>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</si>
  <si>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</si>
  <si>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</si>
  <si>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</si>
  <si>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</si>
  <si>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</si>
  <si>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</si>
  <si>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</si>
  <si>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</si>
  <si>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</si>
  <si>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</si>
  <si>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</si>
  <si>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</si>
  <si>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</si>
  <si>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</si>
  <si>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</si>
  <si>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</si>
  <si>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</si>
  <si>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</si>
  <si>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</si>
  <si>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</si>
  <si>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</si>
  <si>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</si>
  <si>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</si>
  <si>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</si>
  <si>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</si>
  <si>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</si>
  <si>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</si>
  <si>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</si>
  <si>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</si>
  <si>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</si>
  <si>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</si>
  <si>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</si>
  <si>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</si>
  <si>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</si>
  <si>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</si>
  <si>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</si>
  <si>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</si>
  <si>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</si>
  <si>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</si>
  <si>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</si>
  <si>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</si>
  <si>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</si>
  <si>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</si>
  <si>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</si>
  <si>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</si>
  <si>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</si>
  <si>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</si>
  <si>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</si>
  <si>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</si>
  <si>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</si>
  <si>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</si>
  <si>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</si>
  <si>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</si>
  <si>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</si>
  <si>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</si>
  <si>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</si>
  <si>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</si>
  <si>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</si>
  <si>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</si>
  <si>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</si>
  <si>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</si>
  <si>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</si>
  <si>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</si>
  <si>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</si>
  <si>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</si>
  <si>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</si>
  <si>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</si>
  <si>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</si>
  <si>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</si>
  <si>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</si>
  <si>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</si>
  <si>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</si>
  <si>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</si>
  <si>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</si>
  <si>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</si>
  <si>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</si>
  <si>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</si>
  <si>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</si>
  <si>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</si>
  <si>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</si>
  <si>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</si>
  <si>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</si>
  <si>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</si>
  <si>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</si>
  <si>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</si>
  <si>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</si>
  <si>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</si>
  <si>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</si>
  <si>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</si>
  <si>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</si>
  <si>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</si>
  <si>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</si>
  <si>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</si>
  <si>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</si>
  <si>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</si>
  <si>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</si>
  <si>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</si>
  <si>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</si>
  <si>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</si>
  <si>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</si>
  <si>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</si>
  <si>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</si>
  <si>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</si>
  <si>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</si>
  <si>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</si>
  <si>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</si>
  <si>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</si>
  <si>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</si>
  <si>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</si>
  <si>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</si>
  <si>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</si>
  <si>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</si>
  <si>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</si>
  <si>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</si>
  <si>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</si>
  <si>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</si>
  <si>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</si>
  <si>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</si>
  <si>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</si>
  <si>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</si>
  <si>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</si>
  <si>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</si>
  <si>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</si>
  <si>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</si>
  <si>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</si>
  <si>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</si>
  <si>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</si>
  <si>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</si>
  <si>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</si>
  <si>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</si>
  <si>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</si>
  <si>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</si>
  <si>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</si>
  <si>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</si>
  <si>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</si>
  <si>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</si>
  <si>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</si>
  <si>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</si>
  <si>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</si>
  <si>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</si>
  <si>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</si>
  <si>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</si>
  <si>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</si>
  <si>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</si>
  <si>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</si>
  <si>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</si>
  <si>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</si>
  <si>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</si>
  <si>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</si>
  <si>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</si>
  <si>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</si>
  <si>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</si>
  <si>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</si>
  <si>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</si>
  <si>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</si>
  <si>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</si>
  <si>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</si>
  <si>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</si>
  <si>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</si>
  <si>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</si>
  <si>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</si>
  <si>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</si>
  <si>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</si>
  <si>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</si>
  <si>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</si>
  <si>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</si>
  <si>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</si>
  <si>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</si>
  <si>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</si>
  <si>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</si>
  <si>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</si>
  <si>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</si>
  <si>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</si>
  <si>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</si>
  <si>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</si>
  <si>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</si>
  <si>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</si>
  <si>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</si>
  <si>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</si>
  <si>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</si>
  <si>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</si>
  <si>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</si>
  <si>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</si>
  <si>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</si>
  <si>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</si>
  <si>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</si>
  <si>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</si>
  <si>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</si>
  <si>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</si>
  <si>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</si>
  <si>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</si>
  <si>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</si>
  <si>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</si>
  <si>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</si>
  <si>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</si>
  <si>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</si>
  <si>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</si>
  <si>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</si>
  <si>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</si>
  <si>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</si>
  <si>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</si>
  <si>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</si>
  <si>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</si>
  <si>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</si>
  <si>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</si>
  <si>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</si>
  <si>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</si>
  <si>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</si>
  <si>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</si>
  <si>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</si>
  <si>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</si>
  <si>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</si>
  <si>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</si>
  <si>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</si>
  <si>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</si>
  <si>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</si>
  <si>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</si>
  <si>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</si>
  <si>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</si>
  <si>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</si>
  <si>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</si>
  <si>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</si>
  <si>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</si>
  <si>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</si>
  <si>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</si>
  <si>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</si>
  <si>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</si>
  <si>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</si>
  <si>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</si>
  <si>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</si>
  <si>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</si>
  <si>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</si>
  <si>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</si>
  <si>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</si>
  <si>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</si>
  <si>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</si>
  <si>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</si>
  <si>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</si>
  <si>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</si>
  <si>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</si>
  <si>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</si>
  <si>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</si>
  <si>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</si>
  <si>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</si>
  <si>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</si>
  <si>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</si>
  <si>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</si>
  <si>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</si>
  <si>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</si>
  <si>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</si>
  <si>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</si>
  <si>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</si>
  <si>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</si>
  <si>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</si>
  <si>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</si>
  <si>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</si>
  <si>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</si>
  <si>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</si>
  <si>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</si>
  <si>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</si>
  <si>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</si>
  <si>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</si>
  <si>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</si>
  <si>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</si>
  <si>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</si>
  <si>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</si>
  <si>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</si>
  <si>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</si>
  <si>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</si>
  <si>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</si>
  <si>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</si>
  <si>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</si>
  <si>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</si>
  <si>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</si>
  <si>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</si>
  <si>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</si>
  <si>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</si>
  <si>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</si>
  <si>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</si>
  <si>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</si>
  <si>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</si>
  <si>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</si>
  <si>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</si>
  <si>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</si>
  <si>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</si>
  <si>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</si>
  <si>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</si>
  <si>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</si>
  <si>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</si>
  <si>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</si>
  <si>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</si>
  <si>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</si>
  <si>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</si>
  <si>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</si>
  <si>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</si>
  <si>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</si>
  <si>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</si>
  <si>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</si>
  <si>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</si>
  <si>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</si>
  <si>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</si>
  <si>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</si>
  <si>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</si>
  <si>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</si>
  <si>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</si>
  <si>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</si>
  <si>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</si>
  <si>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</si>
  <si>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</si>
  <si>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</si>
  <si>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</si>
  <si>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</si>
  <si>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</si>
  <si>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</si>
  <si>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</si>
  <si>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</si>
  <si>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</si>
  <si>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</si>
  <si>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</si>
  <si>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</si>
  <si>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</si>
  <si>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</si>
  <si>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</si>
  <si>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</si>
  <si>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</si>
  <si>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</si>
  <si>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</si>
  <si>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</si>
  <si>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</si>
  <si>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</si>
  <si>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</si>
  <si>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</si>
  <si>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</si>
  <si>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</si>
  <si>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</si>
  <si>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</si>
  <si>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</si>
  <si>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</si>
  <si>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</si>
  <si>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</si>
  <si>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</si>
  <si>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</si>
  <si>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</si>
  <si>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</si>
  <si>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</si>
  <si>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</si>
  <si>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</si>
  <si>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</si>
  <si>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</si>
  <si>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</si>
  <si>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</si>
  <si>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</si>
  <si>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</si>
  <si>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</si>
  <si>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</si>
  <si>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</si>
  <si>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</si>
  <si>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</si>
  <si>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</si>
  <si>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</si>
  <si>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</si>
  <si>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</si>
  <si>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</si>
  <si>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</si>
  <si>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</si>
  <si>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</si>
  <si>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</si>
  <si>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</si>
  <si>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</si>
  <si>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</si>
  <si>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</si>
  <si>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</si>
  <si>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</si>
  <si>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</si>
  <si>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</si>
  <si>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</si>
  <si>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</si>
  <si>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</si>
  <si>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</si>
  <si>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</si>
  <si>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</si>
  <si>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</si>
  <si>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</si>
  <si>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</si>
  <si>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</si>
  <si>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</si>
  <si>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</si>
  <si>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</si>
  <si>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</si>
  <si>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</si>
  <si>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</si>
  <si>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</si>
  <si>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</si>
  <si>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</si>
  <si>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</si>
  <si>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</si>
  <si>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</si>
  <si>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</si>
  <si>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</si>
  <si>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</si>
  <si>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</si>
  <si>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</si>
  <si>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</si>
  <si>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</si>
  <si>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</si>
  <si>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</si>
  <si>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</si>
  <si>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</si>
  <si>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</si>
  <si>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</si>
  <si>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</si>
  <si>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</si>
  <si>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</si>
  <si>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</si>
  <si>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</si>
  <si>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</si>
  <si>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</si>
  <si>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</si>
  <si>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</si>
  <si>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</si>
  <si>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</si>
  <si>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</si>
  <si>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</si>
  <si>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</si>
  <si>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</si>
  <si>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</si>
  <si>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</si>
  <si>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</si>
  <si>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</si>
  <si>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</si>
  <si>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</si>
  <si>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</si>
  <si>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</si>
  <si>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</si>
  <si>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</si>
  <si>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</si>
  <si>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</si>
  <si>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</si>
  <si>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</si>
  <si>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</si>
  <si>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</si>
  <si>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</si>
  <si>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</si>
  <si>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</si>
  <si>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</si>
  <si>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</si>
  <si>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</si>
  <si>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</si>
  <si>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</si>
  <si>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</si>
  <si>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</si>
  <si>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</si>
  <si>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</si>
  <si>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</si>
  <si>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</si>
  <si>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</si>
  <si>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</si>
  <si>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</si>
  <si>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</si>
  <si>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</si>
  <si>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</si>
  <si>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</si>
  <si>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</si>
  <si>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</si>
  <si>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</si>
  <si>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</si>
  <si>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</si>
  <si>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</si>
  <si>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</si>
  <si>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</si>
  <si>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</si>
  <si>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</si>
  <si>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</si>
  <si>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</si>
  <si>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</si>
  <si>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</si>
  <si>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</si>
  <si>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</si>
  <si>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</si>
  <si>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</si>
  <si>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</si>
  <si>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</si>
  <si>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</si>
  <si>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</si>
  <si>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</si>
  <si>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</si>
  <si>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</si>
  <si>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</si>
  <si>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</si>
  <si>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</si>
  <si>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</si>
  <si>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</si>
  <si>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</si>
  <si>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</si>
  <si>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</si>
  <si>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</si>
  <si>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</si>
  <si>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</si>
  <si>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</si>
  <si>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</si>
  <si>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</si>
  <si>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</si>
  <si>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</si>
  <si>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</si>
  <si>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</si>
  <si>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</si>
  <si>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</si>
  <si>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</si>
  <si>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</si>
  <si>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</si>
  <si>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</si>
  <si>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</si>
  <si>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</si>
  <si>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</si>
  <si>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</si>
  <si>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</si>
  <si>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</si>
  <si>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</si>
  <si>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</si>
  <si>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</si>
  <si>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</si>
  <si>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</si>
  <si>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</si>
  <si>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</si>
  <si>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</si>
  <si>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</si>
  <si>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</si>
  <si>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</si>
  <si>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</si>
  <si>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</si>
  <si>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</si>
  <si>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</si>
  <si>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</si>
  <si>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</si>
  <si>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</si>
  <si>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</si>
  <si>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</si>
  <si>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</si>
  <si>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</si>
  <si>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</si>
  <si>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</si>
  <si>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</si>
  <si>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</si>
  <si>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</si>
  <si>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</si>
  <si>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</si>
  <si>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</si>
  <si>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</si>
  <si>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</si>
  <si>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</si>
  <si>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</si>
  <si>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</si>
  <si>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</si>
  <si>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</si>
  <si>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</si>
  <si>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</si>
  <si>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</si>
  <si>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</si>
  <si>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</si>
  <si>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</si>
  <si>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</si>
  <si>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</si>
  <si>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</si>
  <si>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</si>
  <si>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</si>
  <si>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</si>
  <si>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</si>
  <si>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</si>
  <si>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</si>
  <si>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</si>
  <si>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</si>
  <si>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</si>
  <si>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</si>
  <si>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</si>
  <si>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</si>
  <si>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</si>
  <si>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</si>
  <si>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</si>
  <si>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</si>
  <si>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</si>
  <si>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</si>
  <si>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</si>
  <si>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</si>
  <si>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</si>
  <si>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</si>
  <si>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</si>
  <si>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</si>
  <si>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</si>
  <si>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</si>
  <si>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</si>
  <si>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</si>
  <si>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</si>
  <si>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</si>
  <si>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</si>
  <si>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</si>
  <si>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</si>
  <si>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</si>
  <si>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</si>
  <si>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</si>
  <si>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</si>
  <si>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</si>
  <si>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</si>
  <si>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</si>
  <si>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</si>
  <si>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</si>
  <si>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</si>
  <si>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</si>
  <si>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</si>
  <si>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</si>
  <si>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</si>
  <si>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</si>
  <si>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</si>
  <si>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</si>
  <si>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</si>
  <si>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</si>
  <si>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</si>
  <si>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</si>
  <si>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</si>
  <si>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</si>
  <si>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</si>
  <si>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</si>
  <si>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</si>
  <si>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</si>
  <si>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</si>
  <si>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</si>
  <si>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</si>
  <si>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</si>
  <si>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</si>
  <si>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</si>
  <si>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</si>
  <si>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</si>
  <si>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</si>
  <si>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</si>
  <si>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</si>
  <si>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</si>
  <si>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</si>
  <si>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</si>
  <si>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</si>
  <si>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</si>
  <si>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</si>
  <si>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</si>
  <si>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</si>
  <si>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</si>
  <si>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</si>
  <si>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</si>
  <si>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</si>
  <si>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</si>
  <si>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</si>
  <si>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</si>
  <si>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</si>
  <si>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</si>
  <si>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</si>
  <si>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</si>
  <si>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</si>
  <si>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</si>
  <si>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</si>
  <si>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</si>
  <si>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</si>
  <si>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</si>
  <si>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</si>
  <si>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</si>
  <si>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</si>
  <si>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</si>
  <si>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</si>
  <si>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</si>
  <si>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</si>
  <si>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</si>
  <si>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</si>
  <si>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</si>
  <si>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</si>
  <si>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</si>
  <si>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</si>
  <si>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</si>
  <si>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</si>
  <si>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</si>
  <si>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</si>
  <si>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</si>
  <si>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</si>
  <si>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</si>
  <si>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</si>
  <si>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</si>
  <si>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</si>
  <si>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</si>
  <si>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</si>
  <si>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</si>
  <si>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</si>
  <si>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</si>
  <si>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</si>
  <si>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</si>
  <si>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</si>
  <si>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</si>
  <si>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</si>
  <si>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</si>
  <si>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</si>
  <si>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</si>
  <si>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</si>
  <si>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</si>
  <si>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</si>
  <si>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</si>
  <si>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</si>
  <si>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</si>
  <si>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</si>
  <si>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</si>
  <si>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</si>
  <si>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</si>
  <si>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</si>
  <si>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</si>
  <si>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</si>
  <si>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</si>
  <si>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</si>
  <si>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</si>
  <si>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</si>
  <si>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</si>
  <si>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</si>
  <si>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</si>
  <si>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</si>
  <si>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</si>
  <si>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</si>
  <si>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</si>
  <si>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</si>
  <si>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</si>
  <si>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</si>
  <si>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</si>
  <si>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</si>
  <si>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</si>
  <si>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</si>
  <si>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</si>
  <si>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</si>
  <si>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</si>
  <si>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</si>
  <si>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</si>
  <si>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</si>
  <si>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</si>
  <si>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</si>
  <si>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</si>
  <si>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</si>
  <si>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</si>
  <si>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</si>
  <si>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</si>
  <si>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</si>
  <si>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</si>
  <si>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</si>
  <si>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</si>
  <si>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</si>
  <si>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</si>
  <si>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</si>
  <si>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</si>
  <si>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</si>
  <si>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</si>
  <si>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</si>
  <si>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</si>
  <si>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</si>
  <si>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</si>
  <si>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</si>
  <si>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</si>
  <si>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</si>
  <si>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</si>
  <si>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</si>
  <si>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</si>
  <si>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</si>
  <si>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</si>
  <si>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</si>
  <si>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</si>
  <si>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</si>
  <si>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</si>
  <si>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</si>
  <si>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</si>
  <si>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</si>
  <si>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</si>
  <si>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</si>
  <si>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</si>
  <si>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</si>
  <si>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</si>
  <si>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</si>
  <si>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</si>
  <si>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</si>
  <si>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</si>
  <si>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</si>
  <si>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</si>
  <si>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</si>
  <si>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</si>
  <si>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</si>
  <si>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</si>
  <si>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</si>
  <si>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</si>
  <si>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</si>
  <si>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</si>
  <si>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</si>
  <si>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</si>
  <si>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</si>
  <si>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</si>
  <si>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</si>
  <si>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</si>
  <si>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</si>
  <si>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</si>
  <si>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</si>
  <si>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</si>
  <si>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</si>
  <si>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</si>
  <si>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</si>
  <si>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</si>
  <si>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</si>
  <si>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</si>
  <si>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</si>
  <si>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</si>
  <si>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</si>
  <si>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</si>
  <si>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</si>
  <si>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</si>
  <si>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</si>
  <si>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</si>
  <si>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</si>
  <si>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</si>
  <si>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</si>
  <si>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</si>
  <si>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</si>
  <si>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</si>
  <si>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</si>
  <si>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</si>
  <si>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</si>
  <si>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</si>
  <si>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</si>
  <si>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</si>
  <si>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</si>
  <si>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</si>
  <si>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</si>
  <si>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</si>
  <si>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</si>
  <si>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</si>
  <si>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</si>
  <si>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</si>
  <si>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</si>
  <si>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</si>
  <si>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</si>
  <si>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</si>
  <si>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</si>
  <si>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</si>
  <si>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</si>
  <si>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</si>
  <si>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</si>
  <si>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</si>
  <si>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</si>
  <si>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</si>
  <si>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</si>
  <si>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</si>
  <si>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</si>
  <si>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</si>
  <si>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</si>
  <si>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</si>
  <si>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</si>
  <si>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</si>
  <si>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</si>
  <si>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</si>
  <si>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</si>
  <si>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</si>
  <si>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</si>
  <si>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</si>
  <si>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</si>
  <si>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</si>
  <si>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</si>
  <si>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</si>
  <si>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</si>
  <si>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</si>
  <si>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</si>
  <si>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</si>
  <si>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</si>
  <si>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</si>
  <si>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</si>
  <si>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</si>
  <si>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</si>
  <si>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</si>
  <si>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</si>
  <si>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</si>
  <si>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</si>
  <si>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</si>
  <si>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</si>
  <si>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</si>
  <si>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</si>
  <si>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</si>
  <si>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</si>
  <si>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</si>
  <si>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</si>
  <si>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</si>
  <si>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</si>
  <si>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</si>
  <si>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</si>
  <si>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</si>
  <si>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</si>
  <si>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</si>
  <si>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</si>
  <si>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</si>
  <si>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</si>
  <si>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</si>
  <si>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</si>
  <si>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</si>
  <si>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</si>
  <si>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</si>
  <si>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</si>
  <si>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</si>
  <si>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</si>
  <si>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</si>
  <si>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</si>
  <si>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</si>
  <si>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</si>
  <si>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</si>
  <si>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</si>
  <si>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</si>
  <si>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</si>
  <si>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</si>
  <si>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</si>
  <si>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</si>
  <si>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</si>
  <si>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</si>
  <si>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</si>
  <si>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</si>
  <si>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</si>
  <si>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</si>
  <si>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</si>
  <si>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</si>
  <si>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</si>
  <si>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</si>
  <si>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</si>
  <si>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</si>
  <si>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</si>
  <si>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</si>
  <si>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</si>
  <si>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</si>
  <si>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</si>
  <si>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</si>
  <si>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</si>
  <si>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</si>
  <si>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</si>
  <si>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</si>
  <si>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</si>
  <si>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</si>
  <si>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</si>
  <si>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</si>
  <si>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</si>
  <si>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</si>
  <si>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</si>
  <si>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</si>
  <si>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</si>
  <si>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</si>
  <si>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</si>
  <si>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</si>
  <si>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</si>
  <si>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</si>
  <si>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</si>
  <si>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</si>
  <si>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</si>
  <si>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</si>
  <si>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</si>
  <si>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</si>
  <si>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</si>
  <si>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</si>
  <si>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</si>
  <si>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</si>
  <si>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</si>
  <si>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</si>
  <si>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</si>
  <si>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</si>
  <si>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</si>
  <si>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</si>
  <si>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</si>
  <si>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</si>
  <si>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</si>
  <si>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</si>
  <si>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</si>
  <si>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</si>
  <si>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</si>
  <si>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</si>
  <si>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</si>
  <si>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</si>
  <si>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</si>
  <si>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</si>
  <si>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</si>
  <si>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</si>
  <si>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</si>
  <si>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</si>
  <si>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</si>
  <si>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</si>
  <si>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</si>
  <si>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</si>
  <si>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</si>
  <si>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</si>
  <si>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</si>
  <si>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</si>
  <si>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</si>
  <si>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</si>
  <si>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</si>
  <si>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</si>
  <si>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</si>
  <si>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</si>
  <si>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</si>
  <si>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</si>
  <si>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</si>
  <si>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</si>
  <si>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</si>
  <si>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</si>
  <si>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</si>
  <si>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</si>
  <si>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</si>
  <si>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</si>
  <si>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</si>
  <si>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</si>
  <si>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</si>
  <si>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</si>
  <si>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</si>
  <si>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</si>
  <si>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</si>
  <si>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</si>
  <si>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</si>
  <si>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</si>
  <si>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</si>
  <si>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</si>
  <si>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</si>
  <si>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</si>
  <si>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</si>
  <si>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</si>
  <si>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</si>
  <si>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</si>
  <si>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</si>
  <si>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</si>
  <si>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</si>
  <si>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</si>
  <si>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</si>
  <si>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</si>
  <si>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</si>
  <si>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</si>
  <si>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</si>
  <si>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</si>
  <si>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</si>
  <si>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</si>
  <si>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</si>
  <si>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</si>
  <si>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</si>
  <si>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</si>
  <si>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</si>
  <si>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</si>
  <si>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</si>
  <si>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</si>
  <si>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</si>
  <si>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</si>
  <si>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</si>
  <si>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</si>
  <si>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</si>
  <si>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</si>
  <si>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</si>
  <si>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</si>
  <si>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</si>
  <si>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</si>
  <si>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</si>
  <si>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</si>
  <si>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</si>
  <si>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</si>
  <si>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</si>
  <si>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</si>
  <si>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</si>
  <si>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</si>
  <si>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</si>
  <si>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</si>
  <si>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</si>
  <si>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</si>
  <si>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</si>
  <si>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</si>
  <si>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</si>
  <si>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</si>
  <si>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</si>
  <si>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</si>
  <si>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</si>
  <si>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</si>
  <si>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</si>
  <si>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</si>
  <si>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</si>
  <si>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</si>
  <si>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</si>
  <si>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</si>
  <si>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</si>
  <si>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</si>
  <si>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</si>
  <si>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</si>
  <si>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</si>
  <si>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</si>
  <si>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</si>
  <si>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</si>
  <si>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</si>
  <si>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</si>
  <si>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</si>
  <si>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</si>
  <si>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</si>
  <si>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</si>
  <si>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</si>
  <si>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</si>
  <si>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</si>
  <si>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</si>
  <si>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</si>
  <si>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</si>
  <si>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</si>
  <si>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</si>
  <si>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</si>
  <si>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</si>
  <si>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</si>
  <si>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</si>
  <si>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</si>
  <si>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</si>
  <si>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</si>
  <si>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</si>
  <si>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</si>
  <si>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</si>
  <si>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</si>
  <si>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</si>
  <si>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</si>
  <si>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</si>
  <si>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</si>
  <si>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</si>
  <si>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</si>
  <si>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</si>
  <si>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</si>
  <si>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</si>
  <si>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</si>
  <si>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</si>
  <si>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</si>
  <si>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</si>
  <si>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</si>
  <si>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</si>
  <si>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</si>
  <si>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</si>
  <si>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</si>
  <si>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</si>
  <si>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</si>
  <si>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</si>
  <si>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</si>
  <si>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</si>
  <si>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</si>
  <si>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</si>
  <si>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</si>
  <si>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</si>
  <si>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</si>
  <si>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</si>
  <si>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</si>
  <si>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</si>
  <si>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</si>
  <si>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</si>
  <si>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</si>
  <si>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</si>
  <si>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</si>
  <si>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</si>
  <si>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</si>
  <si>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</si>
  <si>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</si>
  <si>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</si>
  <si>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</si>
  <si>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</si>
  <si>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</si>
  <si>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</si>
  <si>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</si>
  <si>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</si>
  <si>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</si>
  <si>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</si>
  <si>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</si>
  <si>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</si>
  <si>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</si>
  <si>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</si>
  <si>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</si>
  <si>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</si>
  <si>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</si>
  <si>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</si>
  <si>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</si>
  <si>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</si>
  <si>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</si>
  <si>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</si>
  <si>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</si>
  <si>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</si>
  <si>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</si>
  <si>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</si>
  <si>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</si>
  <si>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</si>
  <si>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</si>
  <si>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</si>
  <si>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</si>
  <si>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</si>
  <si>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</si>
  <si>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</si>
  <si>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</si>
  <si>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</si>
  <si>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</si>
  <si>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</si>
  <si>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</si>
  <si>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</si>
  <si>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</si>
  <si>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</si>
  <si>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</si>
  <si>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</si>
  <si>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</si>
  <si>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</si>
  <si>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</si>
  <si>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</si>
  <si>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</si>
  <si>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</si>
  <si>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</si>
  <si>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</si>
  <si>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</si>
  <si>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</si>
  <si>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</si>
  <si>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</si>
  <si>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</si>
  <si>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</si>
  <si>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</si>
  <si>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</si>
  <si>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</si>
  <si>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</si>
  <si>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</si>
  <si>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</si>
  <si>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</si>
  <si>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</si>
  <si>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</si>
  <si>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</si>
  <si>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</si>
  <si>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</si>
  <si>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</si>
  <si>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</si>
  <si>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</si>
  <si>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</si>
  <si>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</si>
  <si>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</si>
  <si>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</si>
  <si>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</si>
  <si>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</si>
  <si>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</si>
  <si>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</si>
  <si>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</si>
  <si>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</si>
  <si>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</si>
  <si>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</si>
  <si>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</si>
  <si>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</si>
  <si>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</si>
  <si>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</si>
  <si>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</si>
  <si>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</si>
  <si>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</si>
  <si>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</si>
  <si>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</si>
  <si>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</si>
  <si>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</si>
  <si>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</si>
  <si>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</si>
  <si>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</si>
  <si>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</si>
  <si>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</si>
  <si>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</si>
  <si>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</si>
  <si>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</si>
  <si>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</si>
  <si>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</si>
  <si>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</si>
  <si>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</si>
  <si>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</si>
  <si>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</si>
  <si>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</si>
  <si>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</si>
  <si>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</si>
  <si>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</si>
  <si>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</si>
  <si>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</si>
  <si>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</si>
  <si>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</si>
  <si>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</si>
  <si>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</si>
  <si>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</si>
  <si>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</si>
  <si>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</si>
  <si>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</si>
  <si>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</si>
  <si>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</si>
  <si>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</si>
  <si>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</si>
  <si>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</si>
  <si>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</si>
  <si>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</si>
  <si>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</si>
  <si>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</si>
  <si>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</si>
  <si>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</si>
  <si>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</si>
  <si>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</si>
  <si>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</si>
  <si>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</si>
  <si>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</si>
  <si>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</si>
  <si>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</si>
  <si>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</si>
  <si>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</si>
  <si>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</si>
  <si>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</si>
  <si>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</si>
  <si>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</si>
  <si>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</si>
  <si>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</si>
  <si>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</si>
  <si>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</si>
  <si>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</si>
  <si>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</si>
  <si>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</si>
  <si>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</si>
  <si>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</si>
  <si>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</si>
  <si>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</si>
  <si>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</si>
  <si>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</si>
  <si>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</si>
  <si>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</si>
  <si>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</si>
  <si>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</si>
  <si>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</si>
  <si>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</si>
  <si>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</si>
  <si>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</si>
  <si>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</si>
  <si>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</si>
  <si>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</si>
  <si>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</si>
  <si>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</si>
  <si>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</si>
  <si>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</si>
  <si>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</si>
  <si>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</si>
  <si>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</si>
  <si>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</si>
  <si>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</si>
  <si>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</si>
  <si>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</si>
  <si>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</si>
  <si>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</si>
  <si>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</si>
  <si>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</si>
  <si>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</si>
  <si>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</si>
  <si>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</si>
  <si>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</si>
  <si>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</si>
  <si>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</si>
  <si>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</si>
  <si>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</si>
  <si>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</si>
  <si>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</si>
  <si>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</si>
  <si>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</si>
  <si>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</si>
  <si>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</si>
  <si>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</si>
  <si>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</si>
  <si>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</si>
  <si>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</si>
  <si>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</si>
  <si>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</si>
  <si>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</si>
  <si>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</si>
  <si>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</si>
  <si>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</si>
  <si>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</si>
  <si>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</si>
  <si>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</si>
  <si>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</si>
  <si>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</si>
  <si>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</si>
  <si>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</si>
  <si>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</si>
  <si>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</si>
  <si>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</si>
  <si>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</si>
  <si>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</si>
  <si>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</si>
  <si>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</si>
  <si>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</si>
  <si>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</si>
  <si>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</si>
  <si>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</si>
  <si>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</si>
  <si>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</si>
  <si>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</si>
  <si>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</si>
  <si>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</si>
  <si>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</si>
  <si>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</si>
  <si>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</si>
  <si>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</si>
  <si>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</si>
  <si>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</si>
  <si>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</si>
  <si>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</si>
  <si>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</si>
  <si>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</si>
  <si>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</si>
  <si>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</si>
  <si>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</si>
  <si>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</si>
  <si>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</si>
  <si>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</si>
  <si>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</si>
  <si>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</si>
  <si>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</si>
  <si>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</si>
  <si>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</si>
  <si>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</si>
  <si>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</si>
  <si>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</si>
  <si>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</si>
  <si>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</si>
  <si>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</si>
  <si>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</si>
  <si>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</si>
  <si>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</si>
  <si>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</si>
  <si>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</si>
  <si>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</si>
  <si>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</si>
  <si>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</si>
  <si>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</si>
  <si>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</si>
  <si>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</si>
  <si>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</si>
  <si>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</si>
  <si>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</si>
  <si>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</si>
  <si>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</si>
  <si>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</si>
  <si>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</si>
  <si>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</si>
  <si>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</si>
  <si>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</si>
  <si>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</si>
  <si>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</si>
  <si>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</si>
  <si>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</si>
  <si>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</si>
  <si>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</si>
  <si>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</si>
  <si>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</si>
  <si>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</si>
  <si>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</si>
  <si>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</si>
  <si>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</si>
  <si>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</si>
  <si>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</si>
  <si>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</si>
  <si>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</si>
  <si>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</si>
  <si>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</si>
  <si>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</si>
  <si>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</si>
  <si>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</si>
  <si>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</si>
  <si>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</si>
  <si>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</si>
  <si>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</si>
  <si>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</si>
  <si>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</si>
  <si>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</si>
  <si>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</si>
  <si>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</si>
  <si>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</si>
  <si>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</si>
  <si>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</si>
  <si>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</si>
  <si>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</si>
  <si>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</si>
  <si>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</si>
  <si>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</si>
  <si>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</si>
  <si>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</si>
  <si>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</si>
  <si>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</si>
  <si>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</si>
  <si>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</si>
  <si>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</si>
  <si>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</si>
  <si>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</si>
  <si>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</si>
  <si>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</si>
  <si>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</si>
  <si>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</si>
  <si>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</si>
  <si>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</si>
  <si>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</si>
  <si>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</si>
  <si>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</si>
  <si>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</si>
  <si>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</si>
  <si>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</si>
  <si>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</si>
  <si>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</si>
  <si>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</si>
  <si>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</si>
  <si>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</si>
  <si>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</si>
  <si>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</si>
  <si>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</si>
  <si>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</si>
  <si>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</si>
  <si>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</si>
  <si>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</si>
  <si>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</si>
  <si>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</si>
  <si>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</si>
  <si>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</si>
  <si>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</si>
  <si>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</si>
  <si>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</si>
  <si>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</si>
  <si>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</si>
  <si>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</si>
  <si>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</si>
  <si>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</si>
  <si>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</si>
  <si>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</si>
  <si>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</si>
  <si>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</si>
  <si>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</si>
  <si>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</si>
  <si>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</si>
  <si>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</si>
  <si>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</si>
  <si>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</si>
  <si>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</si>
  <si>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</si>
  <si>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</si>
  <si>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</si>
  <si>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</si>
  <si>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</si>
  <si>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</si>
  <si>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</si>
  <si>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</si>
  <si>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</si>
  <si>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</si>
  <si>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</si>
  <si>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</si>
  <si>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</si>
  <si>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</si>
  <si>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</si>
  <si>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</si>
  <si>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</si>
  <si>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</si>
  <si>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</si>
  <si>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</si>
  <si>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</si>
  <si>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</si>
  <si>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</si>
  <si>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</si>
  <si>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</si>
  <si>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</si>
  <si>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</si>
  <si>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</si>
  <si>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</si>
  <si>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</si>
  <si>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</si>
  <si>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</si>
  <si>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</si>
  <si>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</si>
  <si>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</si>
  <si>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</si>
  <si>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</si>
  <si>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</si>
  <si>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</si>
  <si>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</si>
  <si>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</si>
  <si>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</si>
  <si>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</si>
  <si>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</si>
  <si>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</si>
  <si>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</si>
  <si>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</si>
  <si>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</si>
  <si>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</si>
  <si>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</si>
  <si>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</si>
  <si>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</si>
  <si>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</si>
  <si>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</si>
  <si>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</si>
  <si>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</si>
  <si>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</si>
  <si>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</si>
  <si>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</si>
  <si>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</si>
  <si>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</si>
  <si>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</si>
  <si>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</si>
  <si>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</si>
  <si>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</si>
  <si>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</si>
  <si>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</si>
  <si>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</si>
  <si>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</si>
  <si>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</si>
  <si>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</si>
  <si>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</si>
  <si>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</si>
  <si>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</si>
  <si>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</si>
  <si>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</si>
  <si>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</si>
  <si>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</si>
  <si>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</si>
  <si>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</si>
  <si>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</si>
  <si>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</si>
  <si>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</si>
  <si>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</si>
  <si>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</si>
  <si>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</si>
  <si>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</si>
  <si>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</si>
  <si>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</si>
  <si>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</si>
  <si>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</si>
  <si>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</si>
  <si>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</si>
  <si>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</si>
  <si>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</si>
  <si>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</si>
  <si>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</si>
  <si>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</si>
  <si>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</si>
  <si>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</si>
  <si>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</si>
  <si>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</si>
  <si>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</si>
  <si>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</si>
  <si>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</si>
  <si>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</si>
  <si>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</si>
  <si>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</si>
  <si>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</si>
  <si>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</si>
  <si>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</si>
  <si>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</si>
  <si>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</si>
  <si>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</si>
  <si>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</si>
  <si>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</si>
  <si>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</si>
  <si>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</si>
  <si>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</si>
  <si>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</si>
  <si>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</si>
  <si>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</si>
  <si>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</si>
  <si>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</si>
  <si>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</si>
  <si>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</si>
  <si>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</si>
  <si>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</si>
  <si>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</si>
  <si>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</si>
  <si>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</si>
  <si>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</si>
  <si>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</si>
  <si>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</si>
  <si>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</si>
  <si>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</si>
  <si>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</si>
  <si>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</si>
  <si>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</si>
  <si>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</si>
  <si>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</si>
  <si>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</si>
  <si>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</si>
  <si>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</si>
  <si>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</si>
  <si>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</si>
  <si>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</si>
  <si>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</si>
  <si>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</si>
  <si>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</si>
  <si>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</si>
  <si>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</si>
  <si>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</si>
  <si>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</si>
  <si>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</si>
  <si>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</si>
  <si>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</si>
  <si>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</si>
  <si>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</si>
  <si>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</si>
  <si>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</si>
  <si>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</si>
  <si>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</si>
  <si>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</si>
  <si>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</si>
  <si>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</si>
  <si>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</si>
  <si>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</si>
  <si>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</si>
  <si>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</si>
  <si>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</si>
  <si>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</si>
  <si>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</si>
  <si>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</si>
  <si>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</si>
  <si>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</si>
  <si>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</si>
  <si>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</si>
  <si>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</si>
  <si>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</si>
  <si>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</si>
  <si>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</si>
  <si>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</si>
  <si>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</si>
  <si>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</si>
  <si>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</si>
  <si>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</si>
  <si>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</si>
  <si>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</si>
  <si>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</si>
  <si>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</si>
  <si>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</si>
  <si>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</si>
  <si>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</si>
  <si>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</si>
  <si>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</si>
  <si>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</si>
  <si>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</si>
  <si>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</si>
  <si>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</si>
  <si>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</si>
  <si>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</si>
  <si>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</si>
  <si>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</si>
  <si>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</si>
  <si>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</si>
  <si>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</si>
  <si>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</si>
  <si>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</si>
  <si>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</si>
  <si>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</si>
  <si>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</si>
  <si>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</si>
  <si>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</si>
  <si>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</si>
  <si>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</si>
  <si>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</si>
  <si>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</si>
  <si>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</si>
  <si>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</si>
  <si>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</si>
  <si>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</si>
  <si>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</si>
  <si>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</si>
  <si>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</si>
  <si>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</si>
  <si>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</si>
  <si>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</si>
  <si>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</si>
  <si>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</si>
  <si>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</si>
  <si>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</si>
  <si>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</si>
  <si>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</si>
  <si>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</si>
  <si>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</si>
  <si>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</si>
  <si>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</si>
  <si>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</si>
  <si>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</si>
  <si>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</si>
  <si>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</si>
  <si>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</si>
  <si>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</si>
  <si>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</si>
  <si>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</si>
  <si>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</si>
  <si>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</si>
  <si>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</si>
  <si>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</si>
  <si>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</si>
  <si>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</si>
  <si>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</si>
  <si>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</si>
  <si>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</si>
  <si>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</si>
  <si>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</si>
  <si>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</si>
  <si>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</si>
  <si>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</si>
  <si>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</si>
  <si>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</si>
  <si>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</si>
  <si>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</si>
  <si>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</si>
  <si>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</si>
  <si>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</si>
  <si>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</si>
  <si>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</si>
  <si>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</si>
  <si>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</si>
  <si>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</si>
  <si>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</si>
  <si>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</si>
  <si>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</si>
  <si>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</si>
  <si>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</si>
  <si>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</si>
  <si>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</si>
  <si>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</si>
  <si>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</si>
  <si>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</si>
  <si>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</si>
  <si>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</si>
  <si>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</si>
  <si>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</si>
  <si>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</si>
  <si>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</si>
  <si>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</si>
  <si>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</si>
  <si>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</si>
  <si>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</si>
  <si>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</si>
  <si>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</si>
  <si>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</si>
  <si>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</si>
  <si>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</si>
  <si>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</si>
  <si>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</si>
  <si>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</si>
  <si>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</si>
  <si>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</si>
  <si>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</si>
  <si>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</si>
  <si>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</si>
  <si>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</si>
  <si>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</si>
  <si>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</si>
  <si>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</si>
  <si>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</si>
  <si>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</si>
  <si>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</si>
  <si>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</si>
  <si>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</si>
  <si>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</si>
  <si>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</si>
  <si>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</si>
  <si>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</si>
  <si>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</si>
  <si>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</si>
  <si>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</si>
  <si>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</si>
  <si>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</si>
  <si>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</si>
  <si>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</si>
  <si>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</si>
  <si>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</si>
  <si>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</si>
  <si>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</si>
  <si>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</si>
  <si>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</si>
  <si>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</si>
  <si>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</si>
  <si>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</si>
  <si>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</si>
  <si>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</si>
  <si>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</si>
  <si>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</si>
  <si>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</si>
  <si>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</si>
  <si>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</si>
  <si>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</si>
  <si>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</si>
  <si>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</si>
  <si>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</si>
  <si>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</si>
  <si>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</si>
  <si>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</si>
  <si>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</si>
  <si>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</si>
  <si>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</si>
  <si>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</si>
  <si>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</si>
  <si>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</si>
  <si>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</si>
  <si>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</si>
  <si>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</si>
  <si>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</si>
  <si>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</si>
  <si>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</si>
  <si>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</si>
  <si>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</si>
  <si>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</si>
  <si>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</si>
  <si>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</si>
  <si>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</si>
  <si>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</si>
  <si>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</si>
  <si>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</si>
  <si>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</si>
  <si>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</si>
  <si>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</si>
  <si>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</si>
  <si>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</si>
  <si>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</si>
  <si>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</si>
  <si>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</si>
  <si>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</si>
  <si>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</si>
  <si>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</si>
  <si>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</si>
  <si>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</si>
  <si>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</si>
  <si>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</si>
  <si>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</si>
  <si>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</si>
  <si>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</si>
  <si>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</si>
  <si>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</si>
  <si>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</si>
  <si>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</si>
  <si>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</si>
  <si>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</si>
  <si>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</si>
  <si>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</si>
  <si>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</si>
  <si>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</si>
  <si>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</si>
  <si>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</si>
  <si>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</si>
  <si>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</si>
  <si>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</si>
  <si>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</si>
  <si>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</si>
  <si>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</si>
  <si>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</si>
  <si>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</si>
  <si>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</si>
  <si>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</si>
  <si>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</si>
  <si>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</si>
  <si>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</si>
  <si>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</si>
  <si>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</si>
  <si>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</si>
  <si>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</si>
  <si>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</si>
  <si>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</si>
  <si>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</si>
  <si>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</si>
  <si>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</si>
  <si>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</si>
  <si>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</si>
  <si>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</si>
  <si>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</si>
  <si>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</si>
  <si>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</si>
  <si>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</si>
  <si>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</si>
  <si>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</si>
  <si>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</si>
  <si>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</si>
  <si>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</si>
  <si>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</si>
  <si>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</si>
  <si>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</si>
  <si>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</si>
  <si>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</si>
  <si>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</si>
  <si>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</si>
  <si>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</si>
  <si>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</si>
  <si>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</si>
  <si>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</si>
  <si>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</si>
  <si>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</si>
  <si>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</si>
  <si>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</si>
  <si>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</si>
  <si>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</si>
  <si>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</si>
  <si>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</si>
  <si>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</si>
  <si>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</si>
  <si>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</si>
  <si>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</si>
  <si>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</si>
  <si>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</si>
  <si>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</si>
  <si>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</si>
  <si>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</si>
  <si>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</si>
  <si>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</si>
  <si>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</si>
  <si>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</si>
  <si>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</si>
  <si>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</si>
  <si>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</si>
  <si>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</si>
  <si>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</si>
  <si>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</si>
  <si>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</si>
  <si>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</si>
  <si>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</si>
  <si>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</si>
  <si>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</si>
  <si>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</si>
  <si>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</si>
  <si>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</si>
  <si>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</si>
  <si>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</si>
  <si>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</si>
  <si>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</si>
  <si>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</si>
  <si>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</si>
  <si>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</si>
  <si>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</si>
  <si>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</si>
  <si>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</si>
  <si>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</si>
  <si>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</si>
  <si>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</si>
  <si>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</si>
  <si>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</si>
  <si>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</si>
  <si>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</si>
  <si>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</si>
  <si>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</si>
  <si>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</si>
  <si>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</si>
  <si>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</si>
  <si>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</si>
  <si>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</si>
  <si>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</si>
  <si>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</si>
  <si>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</si>
  <si>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</si>
  <si>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</si>
  <si>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</si>
  <si>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</si>
  <si>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</si>
  <si>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</si>
  <si>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</si>
  <si>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</si>
  <si>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</si>
  <si>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</si>
  <si>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</si>
  <si>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</si>
  <si>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</si>
  <si>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</si>
  <si>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</si>
  <si>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</si>
  <si>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</si>
  <si>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</si>
  <si>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</si>
  <si>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</si>
  <si>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</si>
  <si>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</si>
  <si>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</si>
  <si>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</si>
  <si>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</si>
  <si>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</si>
  <si>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</si>
  <si>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</si>
  <si>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</si>
  <si>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</si>
  <si>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</si>
  <si>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</si>
  <si>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</si>
  <si>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</si>
  <si>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</si>
  <si>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</si>
  <si>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</si>
  <si>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</si>
  <si>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</si>
  <si>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</si>
  <si>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</si>
  <si>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</si>
  <si>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</si>
  <si>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</si>
  <si>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</si>
  <si>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</si>
  <si>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</si>
  <si>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</si>
  <si>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</si>
  <si>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</si>
  <si>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</si>
  <si>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</si>
  <si>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</si>
  <si>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</si>
  <si>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</si>
  <si>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</si>
  <si>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</si>
  <si>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</si>
  <si>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</si>
  <si>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</si>
  <si>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</si>
  <si>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</si>
  <si>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</si>
  <si>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</si>
  <si>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</si>
  <si>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</si>
  <si>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</si>
  <si>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</si>
  <si>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</si>
  <si>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</si>
  <si>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</si>
  <si>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</si>
  <si>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</si>
  <si>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</si>
  <si>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</si>
  <si>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</si>
  <si>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</si>
  <si>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</si>
  <si>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</si>
  <si>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</si>
  <si>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</si>
  <si>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</si>
  <si>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</si>
  <si>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</si>
  <si>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</si>
  <si>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</si>
  <si>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</si>
  <si>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</si>
  <si>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</si>
  <si>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</si>
  <si>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</si>
  <si>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</si>
  <si>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</si>
  <si>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</si>
  <si>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</si>
  <si>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</si>
  <si>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</si>
  <si>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</si>
  <si>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</si>
  <si>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</si>
  <si>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</si>
  <si>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</si>
  <si>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</si>
  <si>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</si>
  <si>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</si>
  <si>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</si>
  <si>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</si>
  <si>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</si>
  <si>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</si>
  <si>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</si>
  <si>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</si>
  <si>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</si>
  <si>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</si>
  <si>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</si>
  <si>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</si>
  <si>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</si>
  <si>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</si>
  <si>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</si>
  <si>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</si>
  <si>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</si>
  <si>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</si>
  <si>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</si>
  <si>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</si>
  <si>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</si>
  <si>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</si>
  <si>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</si>
  <si>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</si>
  <si>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</si>
  <si>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</si>
  <si>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</si>
  <si>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</si>
  <si>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</si>
  <si>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</si>
  <si>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</si>
  <si>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</si>
  <si>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</si>
  <si>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</si>
  <si>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</si>
  <si>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</si>
  <si>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</si>
  <si>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</si>
  <si>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</si>
  <si>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</si>
  <si>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</si>
  <si>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</si>
  <si>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</si>
  <si>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</si>
  <si>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</si>
  <si>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</si>
  <si>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</si>
  <si>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</si>
  <si>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</si>
  <si>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</si>
  <si>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</si>
  <si>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</si>
  <si>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</si>
  <si>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</si>
  <si>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</si>
  <si>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</si>
  <si>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</si>
  <si>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</si>
  <si>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</si>
  <si>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</si>
  <si>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</si>
  <si>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</si>
  <si>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</si>
  <si>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</si>
  <si>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</si>
  <si>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</si>
  <si>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</si>
  <si>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</si>
  <si>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</si>
  <si>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</si>
  <si>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</si>
  <si>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</si>
  <si>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</si>
  <si>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</si>
  <si>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</si>
  <si>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</si>
  <si>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</si>
  <si>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</si>
  <si>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</si>
  <si>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</si>
  <si>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</si>
  <si>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</si>
  <si>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</si>
  <si>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</si>
  <si>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</si>
  <si>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</si>
  <si>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</si>
  <si>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</si>
  <si>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</si>
  <si>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</si>
  <si>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</si>
  <si>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</si>
  <si>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</si>
  <si>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</si>
  <si>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</si>
  <si>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</si>
  <si>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</si>
  <si>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</si>
  <si>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</si>
  <si>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</si>
  <si>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</si>
  <si>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</si>
  <si>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</si>
  <si>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</si>
  <si>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</si>
  <si>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</si>
  <si>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</si>
  <si>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</si>
  <si>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</si>
  <si>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</si>
  <si>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</si>
  <si>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</si>
  <si>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</si>
  <si>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</si>
  <si>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</si>
  <si>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</si>
  <si>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</si>
  <si>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</si>
  <si>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</si>
  <si>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</si>
  <si>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</si>
  <si>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</si>
  <si>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</si>
  <si>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</si>
  <si>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</si>
  <si>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</si>
  <si>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</si>
  <si>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</si>
  <si>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</si>
  <si>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</si>
  <si>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</si>
  <si>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</si>
  <si>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</si>
  <si>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</si>
  <si>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</si>
  <si>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</si>
  <si>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</si>
  <si>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</si>
  <si>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</si>
  <si>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</si>
  <si>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</si>
  <si>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</si>
  <si>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</si>
  <si>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</si>
  <si>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</si>
  <si>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</si>
  <si>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</si>
  <si>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</si>
  <si>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</si>
  <si>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</si>
  <si>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</si>
  <si>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</si>
  <si>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</si>
  <si>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</si>
  <si>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</si>
  <si>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</si>
  <si>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</si>
  <si>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</si>
  <si>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</si>
  <si>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</si>
  <si>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</si>
  <si>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</si>
  <si>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</si>
  <si>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</si>
  <si>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</si>
  <si>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</si>
  <si>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</si>
  <si>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</si>
  <si>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</si>
  <si>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</si>
  <si>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</si>
  <si>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</si>
  <si>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</si>
  <si>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</si>
  <si>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</si>
  <si>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</si>
  <si>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</si>
  <si>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</si>
  <si>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</si>
  <si>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</si>
  <si>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</si>
  <si>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</si>
  <si>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</si>
  <si>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</si>
  <si>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</si>
  <si>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</si>
  <si>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</si>
  <si>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</si>
  <si>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</si>
  <si>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</si>
  <si>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</si>
  <si>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</si>
  <si>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</si>
  <si>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</si>
  <si>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</si>
  <si>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</si>
  <si>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</si>
  <si>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</si>
  <si>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</si>
  <si>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</si>
  <si>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</si>
  <si>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</si>
  <si>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</si>
  <si>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</si>
  <si>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</si>
  <si>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</si>
  <si>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</si>
  <si>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</si>
  <si>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</si>
  <si>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</si>
  <si>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</si>
  <si>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</si>
  <si>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</si>
  <si>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</si>
  <si>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</si>
  <si>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</si>
  <si>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</si>
  <si>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</si>
  <si>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</si>
  <si>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</si>
  <si>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</si>
  <si>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</si>
  <si>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</si>
  <si>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</si>
  <si>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</si>
  <si>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</si>
  <si>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</si>
  <si>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</si>
  <si>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</si>
  <si>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</si>
  <si>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</si>
  <si>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</si>
  <si>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</si>
  <si>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</si>
  <si>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</si>
  <si>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</si>
  <si>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</si>
  <si>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</si>
  <si>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</si>
  <si>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</si>
  <si>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</si>
  <si>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</si>
  <si>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</si>
  <si>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</si>
  <si>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</si>
  <si>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</si>
  <si>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</si>
  <si>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</si>
  <si>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</si>
  <si>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</si>
  <si>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</si>
  <si>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</si>
  <si>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</si>
  <si>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</si>
  <si>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</si>
  <si>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</si>
  <si>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</si>
  <si>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</si>
  <si>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</si>
  <si>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</si>
  <si>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</si>
  <si>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</si>
  <si>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</si>
  <si>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</si>
  <si>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</si>
  <si>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</si>
  <si>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</si>
  <si>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</si>
  <si>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</si>
  <si>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</si>
  <si>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</si>
  <si>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</si>
  <si>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</si>
  <si>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</si>
  <si>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</si>
  <si>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</si>
  <si>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</si>
  <si>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</si>
  <si>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</si>
  <si>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</si>
  <si>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</si>
  <si>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</si>
  <si>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</si>
  <si>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</si>
  <si>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</si>
  <si>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</si>
  <si>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</si>
  <si>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</si>
  <si>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</si>
  <si>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</si>
  <si>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</si>
  <si>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</si>
  <si>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</si>
  <si>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</si>
  <si>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</si>
  <si>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</si>
  <si>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</si>
  <si>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</si>
  <si>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</si>
  <si>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</si>
  <si>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</si>
  <si>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</si>
  <si>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</si>
  <si>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</si>
  <si>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</si>
  <si>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</si>
  <si>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</si>
  <si>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</si>
  <si>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</si>
  <si>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</si>
  <si>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</si>
  <si>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</si>
  <si>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</si>
  <si>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</si>
  <si>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</si>
  <si>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</si>
  <si>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</si>
  <si>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</si>
  <si>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</si>
  <si>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</si>
  <si>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</si>
  <si>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</si>
  <si>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</si>
  <si>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</si>
  <si>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</si>
  <si>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</si>
  <si>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</si>
  <si>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</si>
  <si>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</si>
  <si>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</si>
  <si>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</si>
  <si>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</si>
  <si>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</si>
  <si>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</si>
  <si>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</si>
  <si>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</si>
  <si>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</si>
  <si>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</si>
  <si>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</si>
  <si>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</si>
  <si>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</si>
  <si>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</si>
  <si>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</si>
  <si>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</si>
  <si>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</si>
  <si>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</si>
  <si>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</si>
  <si>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</si>
  <si>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</si>
  <si>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</si>
  <si>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</si>
  <si>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</si>
  <si>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</si>
  <si>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</si>
  <si>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</si>
  <si>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</si>
  <si>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</si>
  <si>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</si>
  <si>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</si>
  <si>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</si>
  <si>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</si>
  <si>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</si>
  <si>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</si>
  <si>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</si>
  <si>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</si>
  <si>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</si>
  <si>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</si>
  <si>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</si>
  <si>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</si>
  <si>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</si>
  <si>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</si>
  <si>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</si>
  <si>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</si>
  <si>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</si>
  <si>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</si>
  <si>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</si>
  <si>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</si>
  <si>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</si>
  <si>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</si>
  <si>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</si>
  <si>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</si>
  <si>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</si>
  <si>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</si>
  <si>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</si>
  <si>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</si>
  <si>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</si>
  <si>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</si>
  <si>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</si>
  <si>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</si>
  <si>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</si>
  <si>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</si>
  <si>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</si>
  <si>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</si>
  <si>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</si>
  <si>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</si>
  <si>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</si>
  <si>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</si>
  <si>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</si>
  <si>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</si>
  <si>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</si>
  <si>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</si>
  <si>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</si>
  <si>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</si>
  <si>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</si>
  <si>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</si>
  <si>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</si>
  <si>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</si>
  <si>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</si>
  <si>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</si>
  <si>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</si>
  <si>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</si>
  <si>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</si>
  <si>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</si>
  <si>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</si>
  <si>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</si>
  <si>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</si>
  <si>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</si>
  <si>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</si>
  <si>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</si>
  <si>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</si>
  <si>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</si>
  <si>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</si>
  <si>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</si>
  <si>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</si>
  <si>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</si>
  <si>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</si>
  <si>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</si>
  <si>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</si>
  <si>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</si>
  <si>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</si>
  <si>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</si>
  <si>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</si>
  <si>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</si>
  <si>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</si>
  <si>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</si>
  <si>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</si>
  <si>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</si>
  <si>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</si>
  <si>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</si>
  <si>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</si>
  <si>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</si>
  <si>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</si>
  <si>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</si>
  <si>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</si>
  <si>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</si>
  <si>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</si>
  <si>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</si>
  <si>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</si>
  <si>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</si>
  <si>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</si>
  <si>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</si>
  <si>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</si>
  <si>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</si>
  <si>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</si>
  <si>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</si>
  <si>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</si>
  <si>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</si>
  <si>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</si>
  <si>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</si>
  <si>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</si>
  <si>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</si>
  <si>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</si>
  <si>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</si>
  <si>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</si>
  <si>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</si>
  <si>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</si>
  <si>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</si>
  <si>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</si>
  <si>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</si>
  <si>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</si>
  <si>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</si>
  <si>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</si>
  <si>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</si>
  <si>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</si>
  <si>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</si>
  <si>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</si>
  <si>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</si>
  <si>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</si>
  <si>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</si>
  <si>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</si>
  <si>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</si>
  <si>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</si>
  <si>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</si>
  <si>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</si>
  <si>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</si>
  <si>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</si>
  <si>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</si>
  <si>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</si>
  <si>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</si>
  <si>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</si>
  <si>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</si>
  <si>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</si>
  <si>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</si>
  <si>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</si>
  <si>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</si>
  <si>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</si>
  <si>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</si>
  <si>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</si>
  <si>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</si>
  <si>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</si>
  <si>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</si>
  <si>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</si>
  <si>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</si>
  <si>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</si>
  <si>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</si>
  <si>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</si>
  <si>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</si>
  <si>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</si>
  <si>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</si>
  <si>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</si>
  <si>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</si>
  <si>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</si>
  <si>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</si>
  <si>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</si>
  <si>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</si>
  <si>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</si>
  <si>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</si>
  <si>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</si>
  <si>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</si>
  <si>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</si>
  <si>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</si>
  <si>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</si>
  <si>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</si>
  <si>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</si>
  <si>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</si>
  <si>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</si>
  <si>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</si>
  <si>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</si>
  <si>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</si>
  <si>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</si>
  <si>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</si>
  <si>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</si>
  <si>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</si>
  <si>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</si>
  <si>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</si>
  <si>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</si>
  <si>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</si>
  <si>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</si>
  <si>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</si>
  <si>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</si>
  <si>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</si>
  <si>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</si>
  <si>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</si>
  <si>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</si>
  <si>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</si>
  <si>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</si>
  <si>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</si>
  <si>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</si>
  <si>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</si>
  <si>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</si>
  <si>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</si>
  <si>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</si>
  <si>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</si>
  <si>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</si>
  <si>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</si>
  <si>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</si>
  <si>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</si>
  <si>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</si>
  <si>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</si>
  <si>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</si>
  <si>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</si>
  <si>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</si>
  <si>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</si>
  <si>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</si>
  <si>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</si>
  <si>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</si>
  <si>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</si>
  <si>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</si>
  <si>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</si>
  <si>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</si>
  <si>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</si>
  <si>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</si>
  <si>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</si>
  <si>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</si>
  <si>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</si>
  <si>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</si>
  <si>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</si>
  <si>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</si>
  <si>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</si>
  <si>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</si>
  <si>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</si>
  <si>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</si>
  <si>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</si>
  <si>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</si>
  <si>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</si>
  <si>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</si>
  <si>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</si>
  <si>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</si>
  <si>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</si>
  <si>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</si>
  <si>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</si>
  <si>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</si>
  <si>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</si>
  <si>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</si>
  <si>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</si>
  <si>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</si>
  <si>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</si>
  <si>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</si>
  <si>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</si>
  <si>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</si>
  <si>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</si>
  <si>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</si>
  <si>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</si>
  <si>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</si>
  <si>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</si>
  <si>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</si>
  <si>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</si>
  <si>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</si>
  <si>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</si>
  <si>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</si>
  <si>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</si>
  <si>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</si>
  <si>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</si>
  <si>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</si>
  <si>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</si>
  <si>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</si>
  <si>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</si>
  <si>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</si>
  <si>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</si>
  <si>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</si>
  <si>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</si>
  <si>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</si>
  <si>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</si>
  <si>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</si>
  <si>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</si>
  <si>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</si>
  <si>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</si>
  <si>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</si>
  <si>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</si>
  <si>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</si>
  <si>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</si>
  <si>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</si>
  <si>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</si>
  <si>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</si>
  <si>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</si>
  <si>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</si>
  <si>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</si>
  <si>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</si>
  <si>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</si>
  <si>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</si>
  <si>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</si>
  <si>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</si>
  <si>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</si>
  <si>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</si>
  <si>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</si>
  <si>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</si>
  <si>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</si>
  <si>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</si>
  <si>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</si>
  <si>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</si>
  <si>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</si>
  <si>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</si>
  <si>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</si>
  <si>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</si>
  <si>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</si>
  <si>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</si>
  <si>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</si>
  <si>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</si>
  <si>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</si>
  <si>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</si>
  <si>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</si>
  <si>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</si>
  <si>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</si>
  <si>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</si>
  <si>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</si>
  <si>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</si>
  <si>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</si>
  <si>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</si>
  <si>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</si>
  <si>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</si>
  <si>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</si>
  <si>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</si>
  <si>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</si>
  <si>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</si>
  <si>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</si>
  <si>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</si>
  <si>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</si>
  <si>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</si>
  <si>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</si>
  <si>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</si>
  <si>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</si>
  <si>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</si>
  <si>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</si>
  <si>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</si>
  <si>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</si>
  <si>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</si>
  <si>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</si>
  <si>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</si>
  <si>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</si>
  <si>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</si>
  <si>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</si>
  <si>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</si>
  <si>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</si>
  <si>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</si>
  <si>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</si>
  <si>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</si>
  <si>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</si>
  <si>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</si>
  <si>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</si>
  <si>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</si>
  <si>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</si>
  <si>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</si>
  <si>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</si>
  <si>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</si>
  <si>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</si>
  <si>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</si>
  <si>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</si>
  <si>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</si>
  <si>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</si>
  <si>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</si>
  <si>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</si>
  <si>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</si>
  <si>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</si>
  <si>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</si>
  <si>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</si>
  <si>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</si>
  <si>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</si>
  <si>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</si>
  <si>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</si>
  <si>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</si>
  <si>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</si>
  <si>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</si>
  <si>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</si>
  <si>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</si>
  <si>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</si>
  <si>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</si>
  <si>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</si>
  <si>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</si>
  <si>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</si>
  <si>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</si>
  <si>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</si>
  <si>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</si>
  <si>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</si>
  <si>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</si>
  <si>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</si>
  <si>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</si>
  <si>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</si>
  <si>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</si>
  <si>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</si>
  <si>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</si>
  <si>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</si>
  <si>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</si>
  <si>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</si>
  <si>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</si>
  <si>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</si>
  <si>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</si>
  <si>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</si>
  <si>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</si>
  <si>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</si>
  <si>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</si>
  <si>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</si>
  <si>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</si>
  <si>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</si>
  <si>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</si>
  <si>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</si>
  <si>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</si>
  <si>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</si>
  <si>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</si>
  <si>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</si>
  <si>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</si>
  <si>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</si>
  <si>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</si>
  <si>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</si>
  <si>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</si>
  <si>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</si>
  <si>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</si>
  <si>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</si>
  <si>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</si>
  <si>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</si>
  <si>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</si>
  <si>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</si>
  <si>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</si>
  <si>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</si>
  <si>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</si>
  <si>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</si>
  <si>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</si>
  <si>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</si>
  <si>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</si>
  <si>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</si>
  <si>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</si>
  <si>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</si>
  <si>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</si>
  <si>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</si>
  <si>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</si>
  <si>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</si>
  <si>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</si>
  <si>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</si>
  <si>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</si>
  <si>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</si>
  <si>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</si>
  <si>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</si>
  <si>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</si>
  <si>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</si>
  <si>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</si>
  <si>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</si>
  <si>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</si>
  <si>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</si>
  <si>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</si>
  <si>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</si>
  <si>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</si>
  <si>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</si>
  <si>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</si>
  <si>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</si>
  <si>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</si>
  <si>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</si>
  <si>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</si>
  <si>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</si>
  <si>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</si>
  <si>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</si>
  <si>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</si>
  <si>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</si>
  <si>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</si>
  <si>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</si>
  <si>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</si>
  <si>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</si>
  <si>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</si>
  <si>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</si>
  <si>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</si>
  <si>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</si>
  <si>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</si>
  <si>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</si>
  <si>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</si>
  <si>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</si>
  <si>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</si>
  <si>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</si>
  <si>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</si>
  <si>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</si>
  <si>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</si>
  <si>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</si>
  <si>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</si>
  <si>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</si>
  <si>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</si>
  <si>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</si>
  <si>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</si>
  <si>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</si>
  <si>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</si>
  <si>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</si>
  <si>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</si>
  <si>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</si>
  <si>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</si>
  <si>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</si>
  <si>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</si>
  <si>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</si>
  <si>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</si>
  <si>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</si>
  <si>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</si>
  <si>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</si>
  <si>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</si>
  <si>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</si>
  <si>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</si>
  <si>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</si>
  <si>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</si>
  <si>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</si>
  <si>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</si>
  <si>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</si>
  <si>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</si>
  <si>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</si>
  <si>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</si>
  <si>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</si>
  <si>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</si>
  <si>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</si>
  <si>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</si>
  <si>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</si>
  <si>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</si>
  <si>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</si>
  <si>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</si>
  <si>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</si>
  <si>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</si>
  <si>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</si>
  <si>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</si>
  <si>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</si>
  <si>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</si>
  <si>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</si>
  <si>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</si>
  <si>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</si>
  <si>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</si>
  <si>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</si>
  <si>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</si>
  <si>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</si>
  <si>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</si>
  <si>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</si>
  <si>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</si>
  <si>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</si>
  <si>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</si>
  <si>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</si>
  <si>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</si>
  <si>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</si>
  <si>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</si>
  <si>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</si>
  <si>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</si>
  <si>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</si>
  <si>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</si>
  <si>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</si>
  <si>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</si>
  <si>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</si>
  <si>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</si>
  <si>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</si>
  <si>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</si>
  <si>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</si>
  <si>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</si>
  <si>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</si>
  <si>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</si>
  <si>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</si>
  <si>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</si>
  <si>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</si>
  <si>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</si>
  <si>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</si>
  <si>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</si>
  <si>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</si>
  <si>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</si>
  <si>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</si>
  <si>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</si>
  <si>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</si>
  <si>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</si>
  <si>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</si>
  <si>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</si>
  <si>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</si>
  <si>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</si>
  <si>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</si>
  <si>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</si>
  <si>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</si>
  <si>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</si>
  <si>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</si>
  <si>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</si>
  <si>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</si>
  <si>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</si>
  <si>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</si>
  <si>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</si>
  <si>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</si>
  <si>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</si>
  <si>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</si>
  <si>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</si>
  <si>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</si>
  <si>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</si>
  <si>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</si>
  <si>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</si>
  <si>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</si>
  <si>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</si>
  <si>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</si>
  <si>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</si>
  <si>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</si>
  <si>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</si>
  <si>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</si>
  <si>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</si>
  <si>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</si>
  <si>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</si>
  <si>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</si>
  <si>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</si>
  <si>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</si>
  <si>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</si>
  <si>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</si>
  <si>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</si>
  <si>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</si>
  <si>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</si>
  <si>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</si>
  <si>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</si>
  <si>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</si>
  <si>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</si>
  <si>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</si>
  <si>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</si>
  <si>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</si>
  <si>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</si>
  <si>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</si>
  <si>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</si>
  <si>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</si>
  <si>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</si>
  <si>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</si>
  <si>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</si>
  <si>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</si>
  <si>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</si>
  <si>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</si>
  <si>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</si>
  <si>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</si>
  <si>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</si>
  <si>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</si>
  <si>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</si>
  <si>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</si>
  <si>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</si>
  <si>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</si>
  <si>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</si>
  <si>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</si>
  <si>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</si>
  <si>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</si>
  <si>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</si>
  <si>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</si>
  <si>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</si>
  <si>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</si>
  <si>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</si>
  <si>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</si>
  <si>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</si>
  <si>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</si>
  <si>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</si>
  <si>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</si>
  <si>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</si>
  <si>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</si>
  <si>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</si>
  <si>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</si>
  <si>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</si>
  <si>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</si>
  <si>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</si>
  <si>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</si>
  <si>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</si>
  <si>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</si>
  <si>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</si>
  <si>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</si>
  <si>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</si>
  <si>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</si>
  <si>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</si>
  <si>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</si>
  <si>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</si>
  <si>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</si>
  <si>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</si>
  <si>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</si>
  <si>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</si>
  <si>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</si>
  <si>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</si>
  <si>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</si>
  <si>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</si>
  <si>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</si>
  <si>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</si>
  <si>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</si>
  <si>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</si>
  <si>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</si>
  <si>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</si>
  <si>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</si>
  <si>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</si>
  <si>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</si>
  <si>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</si>
  <si>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</si>
  <si>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</si>
  <si>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</si>
  <si>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</si>
  <si>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</si>
  <si>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</si>
  <si>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</si>
  <si>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</si>
  <si>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</si>
  <si>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</si>
  <si>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</si>
  <si>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</si>
  <si>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</si>
  <si>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</si>
  <si>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</si>
  <si>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</si>
  <si>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</si>
  <si>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</si>
  <si>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</si>
  <si>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</si>
  <si>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</si>
  <si>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</si>
  <si>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</si>
  <si>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</si>
  <si>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</si>
  <si>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</si>
  <si>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</si>
  <si>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</si>
  <si>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</si>
  <si>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</si>
  <si>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</si>
  <si>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</si>
  <si>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</si>
  <si>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</si>
  <si>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</si>
  <si>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</si>
  <si>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</si>
  <si>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</si>
  <si>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</si>
  <si>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</si>
  <si>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</si>
  <si>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</si>
  <si>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</si>
  <si>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</si>
  <si>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</si>
  <si>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</si>
  <si>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</si>
  <si>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</si>
  <si>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</si>
  <si>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</si>
  <si>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</si>
  <si>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</si>
  <si>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</si>
  <si>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</si>
  <si>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</si>
  <si>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</si>
  <si>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</si>
  <si>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</si>
  <si>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</si>
  <si>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</si>
  <si>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</si>
  <si>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</si>
  <si>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</si>
  <si>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</si>
  <si>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</si>
  <si>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</si>
  <si>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</si>
  <si>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</si>
  <si>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</si>
  <si>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</si>
  <si>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</si>
  <si>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</si>
  <si>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</si>
  <si>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</si>
  <si>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</si>
  <si>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</si>
  <si>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</si>
  <si>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</si>
  <si>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</si>
  <si>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</si>
  <si>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</si>
  <si>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</si>
  <si>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</si>
  <si>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</si>
  <si>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</si>
  <si>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</si>
  <si>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</si>
  <si>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</si>
  <si>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</si>
  <si>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</si>
  <si>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</si>
  <si>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</si>
  <si>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</si>
  <si>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</si>
  <si>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</si>
  <si>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</si>
  <si>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</si>
  <si>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</si>
  <si>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</si>
  <si>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</si>
  <si>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</si>
  <si>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</si>
  <si>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</si>
  <si>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</si>
  <si>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</si>
  <si>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</si>
  <si>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</si>
  <si>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</si>
  <si>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</si>
  <si>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</si>
  <si>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</si>
  <si>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</si>
  <si>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</si>
  <si>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</si>
  <si>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</si>
  <si>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</si>
  <si>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</si>
  <si>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</si>
  <si>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</si>
  <si>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</si>
  <si>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</si>
  <si>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</si>
  <si>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</si>
  <si>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</si>
  <si>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</si>
  <si>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</si>
  <si>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</si>
  <si>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</si>
  <si>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</si>
  <si>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</si>
  <si>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</si>
  <si>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</si>
  <si>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</si>
  <si>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</si>
  <si>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</si>
  <si>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</si>
  <si>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</si>
  <si>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</si>
  <si>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</si>
  <si>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</si>
  <si>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</si>
  <si>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</si>
  <si>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</si>
  <si>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</si>
  <si>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</si>
  <si>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</si>
  <si>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</si>
  <si>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</si>
  <si>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</si>
  <si>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</si>
  <si>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</si>
  <si>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</si>
  <si>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</si>
  <si>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</si>
  <si>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</si>
  <si>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</si>
  <si>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</si>
  <si>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</si>
  <si>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</si>
  <si>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</si>
  <si>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</si>
  <si>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</si>
  <si>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</si>
  <si>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</si>
  <si>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</si>
  <si>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</si>
  <si>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</si>
  <si>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</si>
  <si>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</si>
  <si>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</si>
  <si>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</si>
  <si>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</si>
  <si>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</si>
  <si>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</si>
  <si>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</si>
  <si>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</si>
  <si>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</si>
  <si>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</si>
  <si>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</si>
  <si>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</si>
  <si>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</si>
  <si>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</si>
  <si>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</si>
  <si>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</si>
  <si>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</si>
  <si>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</si>
  <si>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</si>
  <si>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</si>
  <si>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</si>
  <si>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</si>
  <si>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</si>
  <si>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</si>
  <si>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</si>
  <si>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</si>
  <si>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</si>
  <si>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</si>
  <si>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</si>
  <si>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</si>
  <si>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</si>
  <si>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</si>
  <si>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</si>
  <si>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</si>
  <si>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</si>
  <si>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</si>
  <si>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</si>
  <si>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</si>
  <si>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</si>
  <si>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</si>
  <si>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</si>
  <si>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</si>
  <si>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</si>
  <si>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</si>
  <si>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</si>
  <si>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</si>
  <si>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</si>
  <si>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</si>
  <si>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</si>
  <si>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</si>
  <si>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</si>
  <si>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</si>
  <si>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</si>
  <si>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</si>
  <si>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</si>
  <si>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</si>
  <si>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</si>
  <si>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</si>
  <si>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</si>
  <si>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</si>
  <si>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</si>
  <si>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</si>
  <si>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</si>
  <si>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</si>
  <si>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</si>
  <si>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</si>
  <si>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</si>
  <si>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</si>
  <si>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</si>
  <si>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</si>
  <si>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</si>
  <si>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</si>
  <si>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</si>
  <si>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</si>
  <si>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</si>
  <si>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</si>
  <si>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</si>
  <si>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</si>
  <si>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</si>
  <si>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</si>
  <si>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</si>
  <si>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</si>
  <si>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</si>
  <si>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</si>
  <si>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</si>
  <si>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</si>
  <si>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</si>
  <si>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</si>
  <si>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</si>
  <si>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</si>
  <si>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</si>
  <si>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</si>
  <si>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</si>
  <si>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</si>
  <si>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</si>
  <si>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</si>
  <si>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</si>
  <si>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</si>
  <si>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</si>
  <si>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</si>
  <si>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</si>
  <si>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</si>
  <si>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</si>
  <si>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</si>
  <si>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</si>
  <si>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</si>
  <si>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</si>
  <si>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</si>
  <si>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</si>
  <si>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</si>
  <si>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</si>
  <si>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</si>
  <si>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</si>
  <si>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</si>
  <si>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</si>
  <si>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</si>
  <si>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</si>
  <si>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</si>
  <si>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</si>
  <si>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</si>
  <si>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</si>
  <si>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</si>
  <si>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</si>
  <si>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</si>
  <si>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</si>
  <si>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</si>
  <si>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</si>
  <si>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</si>
  <si>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</si>
  <si>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</si>
  <si>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</si>
  <si>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</si>
  <si>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</si>
  <si>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</si>
  <si>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</si>
  <si>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</si>
  <si>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</si>
  <si>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</si>
  <si>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</si>
  <si>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</si>
  <si>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</si>
  <si>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</si>
  <si>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</si>
  <si>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</si>
  <si>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</si>
  <si>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</si>
  <si>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</si>
  <si>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</si>
  <si>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</si>
  <si>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</si>
  <si>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</si>
  <si>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</si>
  <si>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</si>
  <si>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</si>
  <si>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</si>
  <si>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</si>
  <si>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</si>
  <si>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</si>
  <si>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</si>
  <si>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</si>
  <si>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</si>
  <si>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</si>
  <si>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</si>
  <si>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</si>
  <si>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</si>
  <si>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</si>
  <si>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</si>
  <si>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</si>
  <si>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</si>
  <si>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</si>
  <si>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</si>
  <si>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</si>
  <si>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</si>
  <si>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</si>
  <si>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</si>
  <si>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</si>
  <si>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</si>
  <si>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</si>
  <si>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</si>
  <si>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</si>
  <si>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</si>
  <si>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</si>
  <si>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</si>
  <si>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</si>
  <si>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</si>
  <si>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</si>
  <si>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</si>
  <si>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</si>
  <si>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</si>
  <si>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</si>
  <si>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</si>
  <si>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</si>
  <si>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</si>
  <si>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</si>
  <si>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</si>
  <si>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</si>
  <si>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</si>
  <si>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</si>
  <si>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</si>
  <si>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</si>
  <si>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</si>
  <si>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</si>
  <si>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</si>
  <si>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</si>
  <si>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</si>
  <si>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</si>
  <si>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</si>
  <si>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</si>
  <si>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</si>
  <si>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</si>
  <si>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</si>
  <si>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</si>
  <si>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</si>
  <si>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</si>
  <si>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</si>
  <si>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</si>
  <si>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</si>
  <si>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</si>
  <si>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</si>
  <si>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</si>
  <si>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</si>
  <si>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</si>
  <si>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</si>
  <si>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</si>
  <si>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</si>
  <si>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</si>
  <si>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</si>
  <si>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</si>
  <si>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</si>
  <si>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</si>
  <si>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</si>
  <si>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</si>
  <si>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</si>
  <si>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</si>
  <si>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</si>
  <si>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</si>
  <si>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</si>
  <si>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</si>
  <si>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</si>
  <si>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</si>
  <si>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</si>
  <si>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</si>
  <si>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</si>
  <si>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</si>
  <si>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</si>
  <si>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</si>
  <si>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</si>
  <si>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</si>
  <si>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</si>
  <si>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</si>
  <si>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</si>
  <si>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</si>
  <si>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</si>
  <si>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</si>
  <si>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</si>
  <si>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</si>
  <si>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</si>
  <si>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</si>
  <si>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</si>
  <si>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</si>
  <si>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</si>
  <si>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</si>
  <si>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</si>
  <si>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</si>
  <si>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</si>
  <si>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</si>
  <si>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</si>
  <si>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</si>
  <si>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</si>
  <si>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</si>
  <si>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</si>
  <si>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</si>
  <si>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</si>
  <si>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</si>
  <si>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</si>
  <si>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</si>
  <si>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</si>
  <si>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</si>
  <si>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</si>
  <si>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</si>
  <si>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</si>
  <si>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</si>
  <si>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</si>
  <si>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</si>
  <si>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</si>
  <si>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</si>
  <si>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</si>
  <si>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</si>
  <si>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</si>
  <si>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</si>
  <si>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</si>
  <si>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</si>
  <si>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</si>
  <si>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</si>
  <si>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</si>
  <si>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</si>
  <si>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</si>
  <si>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</si>
  <si>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</si>
  <si>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</si>
  <si>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</si>
  <si>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</si>
  <si>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</si>
  <si>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</si>
  <si>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</si>
  <si>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</si>
  <si>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</si>
  <si>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</si>
  <si>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</si>
  <si>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</si>
  <si>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</si>
  <si>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</si>
  <si>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</si>
  <si>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</si>
  <si>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</si>
  <si>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</si>
  <si>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</si>
  <si>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</si>
  <si>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</si>
  <si>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</si>
  <si>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</si>
  <si>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</si>
  <si>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</si>
  <si>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</si>
  <si>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</si>
  <si>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</si>
  <si>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</si>
  <si>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</si>
  <si>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</si>
  <si>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</si>
  <si>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</si>
  <si>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</si>
  <si>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</si>
  <si>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</si>
  <si>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</si>
  <si>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</si>
  <si>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</si>
  <si>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</si>
  <si>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</si>
  <si>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</si>
  <si>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</si>
  <si>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</si>
  <si>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</si>
  <si>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</si>
  <si>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</si>
  <si>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</si>
  <si>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</si>
  <si>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</si>
  <si>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</si>
  <si>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</si>
  <si>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</si>
  <si>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</si>
  <si>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</si>
  <si>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</si>
  <si>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</si>
  <si>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</si>
  <si>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</si>
  <si>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</si>
  <si>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</si>
  <si>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</si>
  <si>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</si>
  <si>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</si>
  <si>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</si>
  <si>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</si>
  <si>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</si>
  <si>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</si>
  <si>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</si>
  <si>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</si>
  <si>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</si>
  <si>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</si>
  <si>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</si>
  <si>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</si>
  <si>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</si>
  <si>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</si>
  <si>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</si>
  <si>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</si>
  <si>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</si>
  <si>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</si>
  <si>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</si>
  <si>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</si>
  <si>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</si>
  <si>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</si>
  <si>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</si>
  <si>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</si>
  <si>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</si>
  <si>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</si>
  <si>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</si>
  <si>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</si>
  <si>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</si>
  <si>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</si>
  <si>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</si>
  <si>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</si>
  <si>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</si>
  <si>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</si>
  <si>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</si>
  <si>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</si>
  <si>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</si>
  <si>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</si>
  <si>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</si>
  <si>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</si>
  <si>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</si>
  <si>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</si>
  <si>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</si>
  <si>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</si>
  <si>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</si>
  <si>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</si>
  <si>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</si>
  <si>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</si>
  <si>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</si>
  <si>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</si>
  <si>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</si>
  <si>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</si>
  <si>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</si>
  <si>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</si>
  <si>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</si>
  <si>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</si>
  <si>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</si>
  <si>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</si>
  <si>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</si>
  <si>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</si>
  <si>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</si>
  <si>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</si>
  <si>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</si>
  <si>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</si>
  <si>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</si>
  <si>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</si>
  <si>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</si>
  <si>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</si>
  <si>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</si>
  <si>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</si>
  <si>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</si>
  <si>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</si>
  <si>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</si>
  <si>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</si>
  <si>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</si>
  <si>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</si>
  <si>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</si>
  <si>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</si>
  <si>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</si>
  <si>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</si>
  <si>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</si>
  <si>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</si>
  <si>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</si>
  <si>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</si>
  <si>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</si>
  <si>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</si>
  <si>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</si>
  <si>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</si>
  <si>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</si>
  <si>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</si>
  <si>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</si>
  <si>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</si>
  <si>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</si>
  <si>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</si>
  <si>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</si>
  <si>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</si>
  <si>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</si>
  <si>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</si>
  <si>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</si>
  <si>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</si>
  <si>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</si>
  <si>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</si>
  <si>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</si>
  <si>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</si>
  <si>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</si>
  <si>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</si>
  <si>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</si>
  <si>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</si>
  <si>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</si>
  <si>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</si>
  <si>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</si>
  <si>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</si>
  <si>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</si>
  <si>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</si>
  <si>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</si>
  <si>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</si>
  <si>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</si>
  <si>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</si>
  <si>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</si>
  <si>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</si>
  <si>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</si>
  <si>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</si>
  <si>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</si>
  <si>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</si>
  <si>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</si>
  <si>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</si>
  <si>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</si>
  <si>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</si>
  <si>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</si>
  <si>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</si>
  <si>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</si>
  <si>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</si>
  <si>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</si>
  <si>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</si>
  <si>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</si>
  <si>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</si>
  <si>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</si>
  <si>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</si>
  <si>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</si>
  <si>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</si>
  <si>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</si>
  <si>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</si>
  <si>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</si>
  <si>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</si>
  <si>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</si>
  <si>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</si>
  <si>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</si>
  <si>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</si>
  <si>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</si>
  <si>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</si>
  <si>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</si>
  <si>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</si>
  <si>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</si>
  <si>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</si>
  <si>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</si>
  <si>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</si>
  <si>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</si>
  <si>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</si>
  <si>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</si>
  <si>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</si>
  <si>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</si>
  <si>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</si>
  <si>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</si>
  <si>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</si>
  <si>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</si>
  <si>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</si>
  <si>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</si>
  <si>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</si>
  <si>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</si>
  <si>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</si>
  <si>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</si>
  <si>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</si>
  <si>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</si>
  <si>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</si>
  <si>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</si>
  <si>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</si>
  <si>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</si>
  <si>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</si>
  <si>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</si>
  <si>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</si>
  <si>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</si>
  <si>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</si>
  <si>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</si>
  <si>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</si>
  <si>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</si>
  <si>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</si>
  <si>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</si>
  <si>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</si>
  <si>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</si>
  <si>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</si>
  <si>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</si>
  <si>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</si>
  <si>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</si>
  <si>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</si>
  <si>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</si>
  <si>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</si>
  <si>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</si>
  <si>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</si>
  <si>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</si>
  <si>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</si>
  <si>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</si>
  <si>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</si>
  <si>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</si>
  <si>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</si>
  <si>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</si>
  <si>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</si>
  <si>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</si>
  <si>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</si>
  <si>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</si>
  <si>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</si>
  <si>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</si>
  <si>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</si>
  <si>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</si>
  <si>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</si>
  <si>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</si>
  <si>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</si>
  <si>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</si>
  <si>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</si>
  <si>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</si>
  <si>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</si>
  <si>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</si>
  <si>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</si>
  <si>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</si>
  <si>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</si>
  <si>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</si>
  <si>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</si>
  <si>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</si>
  <si>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</si>
  <si>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</si>
  <si>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</si>
  <si>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</si>
  <si>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</si>
  <si>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</si>
  <si>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</si>
  <si>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</si>
  <si>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</si>
  <si>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</si>
  <si>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</si>
  <si>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</si>
  <si>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</si>
  <si>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</si>
  <si>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</si>
  <si>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</si>
  <si>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</si>
  <si>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</si>
  <si>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</si>
  <si>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</si>
  <si>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</si>
  <si>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</si>
  <si>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</si>
  <si>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</si>
  <si>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</si>
  <si>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</si>
  <si>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</si>
  <si>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</si>
  <si>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</si>
  <si>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</si>
  <si>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</si>
  <si>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</si>
  <si>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</si>
  <si>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</si>
  <si>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</si>
  <si>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</si>
  <si>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</si>
  <si>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</si>
  <si>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</si>
  <si>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</si>
  <si>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</si>
  <si>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</si>
  <si>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</si>
  <si>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</si>
  <si>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</si>
  <si>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</si>
  <si>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</si>
  <si>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</si>
  <si>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</si>
  <si>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</si>
  <si>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</si>
  <si>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</si>
  <si>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</si>
  <si>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</si>
  <si>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</si>
  <si>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</si>
  <si>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</si>
  <si>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</si>
  <si>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</si>
  <si>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</si>
  <si>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</si>
  <si>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</si>
  <si>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</si>
  <si>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</si>
  <si>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</si>
  <si>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</si>
  <si>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</si>
  <si>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</si>
  <si>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</si>
  <si>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</si>
  <si>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</si>
  <si>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</si>
  <si>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</si>
  <si>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</si>
  <si>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</si>
  <si>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</si>
  <si>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</si>
  <si>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</si>
  <si>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</si>
  <si>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</si>
  <si>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</si>
  <si>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</si>
  <si>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</si>
  <si>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</si>
  <si>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</si>
  <si>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</si>
  <si>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</si>
  <si>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</si>
  <si>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</si>
  <si>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</si>
  <si>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</si>
  <si>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</si>
  <si>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</si>
  <si>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</si>
  <si>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</si>
  <si>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</si>
  <si>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</si>
  <si>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</si>
  <si>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</si>
  <si>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</si>
  <si>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</si>
  <si>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</si>
  <si>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</si>
  <si>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</si>
  <si>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</si>
  <si>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</si>
  <si>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</si>
  <si>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</si>
  <si>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</si>
  <si>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</si>
  <si>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</si>
  <si>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</si>
  <si>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</si>
  <si>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</si>
  <si>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</si>
  <si>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</si>
  <si>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</si>
  <si>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</si>
  <si>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</si>
  <si>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</si>
  <si>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</si>
  <si>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</si>
  <si>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</si>
  <si>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</si>
  <si>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</si>
  <si>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</si>
  <si>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</si>
  <si>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</si>
  <si>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</si>
  <si>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</si>
  <si>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</si>
  <si>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</si>
  <si>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</si>
  <si>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</si>
  <si>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</si>
  <si>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</si>
  <si>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</si>
  <si>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</si>
  <si>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</si>
  <si>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</si>
  <si>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</si>
  <si>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</si>
  <si>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</si>
  <si>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</si>
  <si>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</si>
  <si>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</si>
  <si>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</si>
  <si>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</si>
  <si>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</si>
  <si>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</si>
  <si>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</si>
  <si>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</si>
  <si>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</si>
  <si>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</si>
  <si>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</si>
  <si>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</si>
  <si>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</si>
  <si>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</si>
  <si>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</si>
  <si>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</si>
  <si>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</si>
  <si>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</si>
  <si>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</si>
  <si>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</si>
  <si>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</si>
  <si>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</si>
  <si>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</si>
  <si>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</si>
  <si>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</si>
  <si>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</si>
  <si>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</si>
  <si>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</si>
  <si>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</si>
  <si>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</si>
  <si>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</si>
  <si>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</si>
  <si>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</si>
  <si>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</si>
  <si>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</si>
  <si>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</si>
  <si>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</si>
  <si>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</si>
  <si>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</si>
  <si>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</si>
  <si>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</si>
  <si>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</si>
  <si>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</si>
  <si>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</si>
  <si>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</si>
  <si>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</si>
  <si>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</si>
  <si>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</si>
  <si>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</si>
  <si>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</si>
  <si>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</si>
  <si>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</si>
  <si>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</si>
  <si>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</si>
  <si>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</si>
  <si>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</si>
  <si>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</si>
  <si>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</si>
  <si>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</si>
  <si>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</si>
  <si>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</si>
  <si>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</si>
  <si>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</si>
  <si>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</si>
  <si>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</si>
  <si>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</si>
  <si>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</si>
  <si>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</si>
  <si>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</si>
  <si>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</si>
  <si>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</si>
  <si>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</si>
  <si>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</si>
  <si>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</si>
  <si>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</si>
  <si>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</si>
  <si>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</si>
  <si>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</si>
  <si>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</si>
  <si>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</si>
  <si>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</si>
  <si>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</si>
  <si>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</si>
  <si>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</si>
  <si>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</si>
  <si>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</si>
  <si>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</si>
  <si>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</si>
  <si>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</si>
  <si>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</si>
  <si>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</si>
  <si>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</si>
  <si>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</si>
  <si>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</si>
  <si>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</si>
  <si>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</si>
  <si>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</si>
  <si>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</si>
  <si>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</si>
  <si>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</si>
  <si>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</si>
  <si>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</si>
  <si>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</si>
  <si>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</si>
  <si>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</si>
  <si>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</si>
  <si>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</si>
  <si>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</si>
  <si>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</si>
  <si>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</si>
  <si>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</si>
  <si>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</si>
  <si>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</si>
  <si>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</si>
  <si>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</si>
  <si>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</si>
  <si>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</si>
  <si>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</si>
  <si>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</si>
  <si>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</si>
  <si>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</si>
  <si>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</si>
  <si>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</si>
  <si>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</si>
  <si>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</si>
  <si>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</si>
  <si>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</si>
  <si>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</si>
  <si>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</si>
  <si>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</si>
  <si>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</si>
  <si>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</si>
  <si>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</si>
  <si>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</si>
  <si>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</si>
  <si>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</si>
  <si>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</si>
  <si>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</si>
  <si>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</si>
  <si>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</si>
  <si>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</si>
  <si>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</si>
  <si>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</si>
  <si>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</si>
  <si>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</si>
  <si>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</si>
  <si>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</si>
  <si>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</si>
  <si>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</si>
  <si>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</si>
  <si>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</si>
  <si>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</si>
  <si>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</si>
  <si>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</si>
  <si>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</si>
  <si>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</si>
  <si>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</si>
  <si>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</si>
  <si>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</si>
  <si>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</si>
  <si>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</si>
  <si>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</si>
  <si>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</si>
  <si>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</si>
  <si>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</si>
  <si>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</si>
  <si>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</si>
  <si>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</si>
  <si>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</si>
  <si>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</si>
  <si>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</si>
  <si>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</si>
  <si>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</si>
  <si>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</si>
  <si>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</si>
  <si>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</si>
  <si>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</si>
  <si>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</si>
  <si>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</si>
  <si>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</si>
  <si>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</si>
  <si>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</si>
  <si>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</si>
  <si>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</si>
  <si>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</si>
  <si>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</si>
  <si>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</si>
  <si>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</si>
  <si>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</si>
  <si>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</si>
  <si>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</si>
  <si>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</si>
  <si>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</si>
  <si>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</si>
  <si>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</si>
  <si>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</si>
  <si>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</si>
  <si>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</si>
  <si>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</si>
  <si>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</si>
  <si>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</si>
  <si>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</si>
  <si>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</si>
  <si>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</si>
  <si>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</si>
  <si>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</si>
  <si>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</si>
  <si>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</si>
  <si>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</si>
  <si>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</si>
  <si>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</si>
  <si>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</si>
  <si>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</si>
  <si>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</si>
  <si>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</si>
  <si>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</si>
  <si>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</si>
  <si>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</si>
  <si>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</si>
  <si>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</si>
  <si>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</si>
  <si>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</si>
  <si>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</si>
  <si>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</si>
  <si>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</si>
  <si>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</si>
  <si>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</si>
  <si>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</si>
  <si>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</si>
  <si>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</si>
  <si>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</si>
  <si>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</si>
  <si>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</si>
  <si>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</si>
  <si>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</si>
  <si>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</si>
  <si>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</si>
  <si>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</si>
  <si>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</si>
  <si>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</si>
  <si>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</si>
  <si>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</si>
  <si>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</si>
  <si>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</si>
  <si>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</si>
  <si>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</si>
  <si>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</si>
  <si>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</si>
  <si>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</si>
  <si>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</si>
  <si>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</si>
  <si>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</si>
  <si>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</si>
  <si>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</si>
  <si>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</si>
  <si>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</si>
  <si>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</si>
  <si>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</si>
  <si>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</si>
  <si>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</si>
  <si>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</si>
  <si>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</si>
  <si>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</si>
  <si>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</si>
  <si>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</si>
  <si>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</si>
  <si>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</si>
  <si>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</si>
  <si>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</si>
  <si>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</si>
  <si>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</si>
  <si>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</si>
  <si>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</si>
  <si>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</si>
  <si>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</si>
  <si>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</si>
  <si>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</si>
  <si>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</si>
  <si>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</si>
  <si>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</si>
  <si>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</si>
  <si>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</si>
  <si>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</si>
  <si>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</si>
  <si>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</si>
  <si>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</si>
  <si>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</si>
  <si>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</si>
  <si>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</si>
  <si>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</si>
  <si>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</si>
  <si>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</si>
  <si>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</si>
  <si>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</si>
  <si>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</si>
  <si>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</si>
  <si>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</si>
  <si>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</si>
  <si>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</si>
  <si>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</si>
  <si>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</si>
  <si>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</si>
  <si>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</si>
  <si>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</si>
  <si>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</si>
  <si>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</si>
  <si>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</si>
  <si>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</si>
  <si>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</si>
  <si>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</si>
  <si>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</si>
  <si>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</si>
  <si>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</si>
  <si>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</si>
  <si>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</si>
  <si>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</si>
  <si>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</si>
  <si>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</si>
  <si>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</si>
  <si>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</si>
  <si>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</si>
  <si>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</si>
  <si>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</si>
  <si>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</si>
  <si>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</si>
  <si>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</si>
  <si>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</si>
  <si>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</si>
  <si>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</si>
  <si>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</si>
  <si>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</si>
  <si>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</si>
  <si>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</si>
  <si>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</si>
  <si>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</si>
  <si>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</si>
  <si>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</si>
  <si>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</si>
  <si>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</si>
  <si>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</si>
  <si>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</si>
  <si>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</si>
  <si>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</si>
  <si>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</si>
  <si>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</si>
  <si>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</si>
  <si>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</si>
  <si>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</si>
  <si>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</si>
  <si>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</si>
  <si>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</si>
  <si>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</si>
  <si>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</si>
  <si>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</si>
  <si>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</si>
  <si>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</si>
  <si>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</si>
  <si>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</si>
  <si>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</si>
  <si>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</si>
  <si>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</si>
  <si>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</si>
  <si>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</si>
  <si>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</si>
  <si>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</si>
  <si>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</si>
  <si>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</si>
  <si>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</si>
  <si>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</si>
  <si>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</si>
  <si>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</si>
  <si>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</si>
  <si>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</si>
  <si>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</si>
  <si>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</si>
  <si>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</si>
  <si>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</si>
  <si>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</si>
  <si>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</si>
  <si>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</si>
  <si>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</si>
  <si>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</si>
  <si>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</si>
  <si>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</si>
  <si>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</si>
  <si>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</si>
  <si>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</si>
  <si>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</si>
  <si>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</si>
  <si>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</si>
  <si>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</si>
  <si>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</si>
  <si>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</si>
  <si>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</si>
  <si>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</si>
  <si>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</si>
  <si>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</si>
  <si>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</si>
  <si>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</si>
  <si>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</si>
  <si>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</si>
  <si>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</si>
  <si>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</si>
  <si>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</si>
  <si>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</si>
  <si>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</si>
  <si>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</si>
  <si>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</si>
  <si>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</si>
  <si>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</si>
  <si>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</si>
  <si>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</si>
  <si>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</si>
  <si>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</si>
  <si>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</si>
  <si>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</si>
  <si>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</si>
  <si>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</si>
  <si>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</si>
  <si>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</si>
  <si>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</si>
  <si>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</si>
  <si>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</si>
  <si>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</si>
  <si>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</si>
  <si>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</si>
  <si>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</si>
  <si>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</si>
  <si>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</si>
  <si>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</si>
  <si>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</si>
  <si>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</si>
  <si>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</si>
  <si>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</si>
  <si>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</si>
  <si>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</si>
  <si>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</si>
  <si>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</si>
  <si>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</si>
  <si>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</si>
  <si>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</si>
  <si>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</si>
  <si>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</si>
  <si>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</si>
  <si>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</si>
  <si>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</si>
  <si>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</si>
  <si>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</si>
  <si>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</si>
  <si>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</si>
  <si>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</si>
  <si>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</si>
  <si>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</si>
  <si>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</si>
  <si>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</si>
  <si>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</si>
  <si>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</si>
  <si>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</si>
  <si>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</si>
  <si>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</si>
  <si>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</si>
  <si>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</si>
  <si>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</si>
  <si>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</si>
  <si>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</si>
  <si>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</si>
  <si>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</si>
  <si>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</si>
  <si>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</si>
  <si>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</si>
  <si>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</si>
  <si>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</si>
  <si>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</si>
  <si>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</si>
  <si>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</si>
  <si>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</si>
  <si>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</si>
  <si>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</si>
  <si>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</si>
  <si>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</si>
  <si>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</si>
  <si>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</si>
  <si>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</si>
  <si>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</si>
  <si>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</si>
  <si>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</si>
  <si>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</si>
  <si>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</si>
  <si>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</si>
  <si>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</si>
  <si>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</si>
  <si>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</si>
  <si>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</si>
  <si>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</si>
  <si>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</si>
  <si>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</si>
  <si>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</si>
  <si>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</si>
  <si>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</si>
  <si>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</si>
  <si>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</si>
  <si>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</si>
  <si>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</si>
  <si>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</si>
  <si>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</si>
  <si>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</si>
  <si>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</si>
  <si>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</si>
  <si>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</si>
  <si>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</si>
  <si>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</si>
  <si>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</si>
  <si>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</si>
  <si>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</si>
  <si>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</si>
  <si>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</si>
  <si>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</si>
  <si>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</si>
  <si>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</si>
  <si>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</si>
  <si>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</si>
  <si>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</si>
  <si>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</si>
  <si>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</si>
  <si>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</si>
  <si>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</si>
  <si>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</si>
  <si>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</si>
  <si>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</si>
  <si>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</si>
  <si>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</si>
  <si>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</si>
  <si>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</si>
  <si>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</si>
  <si>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</si>
  <si>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</si>
  <si>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</si>
  <si>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</si>
  <si>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</si>
  <si>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</si>
  <si>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</si>
  <si>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</si>
  <si>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</si>
  <si>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</si>
  <si>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</si>
  <si>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</si>
  <si>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</si>
  <si>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</si>
  <si>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</si>
  <si>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</si>
  <si>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</si>
  <si>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</si>
  <si>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</si>
  <si>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</si>
  <si>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</si>
  <si>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</si>
  <si>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</si>
  <si>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</si>
  <si>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</si>
  <si>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</si>
  <si>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</si>
  <si>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</si>
  <si>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</si>
  <si>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</si>
  <si>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</si>
  <si>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</si>
  <si>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</si>
  <si>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</si>
  <si>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</si>
  <si>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</si>
  <si>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</si>
  <si>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</si>
  <si>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</si>
  <si>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</si>
  <si>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</si>
  <si>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</si>
  <si>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</si>
  <si>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</si>
  <si>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</si>
  <si>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</si>
  <si>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</si>
  <si>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</si>
  <si>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</si>
  <si>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</si>
  <si>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</si>
  <si>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</si>
  <si>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</si>
  <si>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</si>
  <si>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</si>
  <si>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</si>
  <si>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</si>
  <si>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</si>
  <si>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</si>
  <si>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</si>
  <si>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</si>
  <si>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</si>
  <si>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</si>
  <si>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</si>
  <si>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</si>
  <si>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</si>
  <si>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</si>
  <si>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</si>
  <si>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</si>
  <si>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</si>
  <si>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</si>
  <si>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</si>
  <si>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</si>
  <si>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</si>
  <si>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</si>
  <si>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</si>
  <si>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</si>
  <si>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</si>
  <si>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</si>
  <si>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</si>
  <si>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</si>
  <si>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</si>
  <si>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</si>
  <si>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</si>
  <si>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</si>
  <si>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</si>
  <si>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</si>
  <si>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</si>
  <si>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</si>
  <si>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</si>
  <si>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</si>
  <si>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</si>
  <si>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</si>
  <si>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</si>
  <si>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</si>
  <si>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</si>
  <si>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</si>
  <si>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</si>
  <si>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</si>
  <si>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</si>
  <si>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</si>
  <si>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</si>
  <si>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</si>
  <si>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</si>
  <si>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</si>
  <si>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</si>
  <si>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</si>
  <si>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</si>
  <si>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</si>
  <si>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</si>
  <si>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</si>
  <si>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</si>
  <si>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</si>
  <si>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</si>
  <si>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</si>
  <si>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</si>
  <si>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</si>
  <si>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</si>
  <si>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</si>
  <si>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</si>
  <si>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</si>
  <si>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</si>
  <si>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</si>
  <si>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</si>
  <si>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</si>
  <si>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</si>
  <si>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</si>
  <si>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</si>
  <si>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</si>
  <si>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</si>
  <si>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</si>
  <si>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</si>
  <si>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</si>
  <si>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</si>
  <si>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</si>
  <si>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</si>
  <si>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</si>
  <si>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</si>
  <si>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</si>
  <si>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</si>
  <si>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</si>
  <si>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</si>
  <si>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</si>
  <si>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</si>
  <si>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</si>
  <si>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</si>
  <si>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</si>
  <si>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</si>
  <si>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</si>
  <si>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</si>
  <si>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</si>
  <si>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</si>
  <si>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</si>
  <si>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</si>
  <si>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</si>
  <si>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</si>
  <si>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</si>
  <si>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</si>
  <si>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</si>
  <si>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</si>
  <si>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</si>
  <si>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</si>
  <si>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</si>
  <si>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</si>
  <si>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</si>
  <si>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</si>
  <si>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</si>
  <si>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</si>
  <si>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</si>
  <si>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</si>
  <si>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</si>
  <si>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</si>
  <si>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</si>
  <si>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</si>
  <si>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</si>
  <si>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</si>
  <si>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</si>
  <si>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</si>
  <si>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</si>
  <si>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</si>
  <si>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</si>
  <si>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</si>
  <si>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</si>
  <si>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</si>
  <si>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</si>
  <si>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</si>
  <si>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</si>
  <si>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</si>
  <si>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</si>
  <si>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</si>
  <si>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</si>
  <si>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</si>
  <si>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</si>
  <si>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</si>
  <si>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</si>
  <si>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</si>
  <si>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</si>
  <si>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</si>
  <si>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</si>
  <si>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</si>
  <si>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</si>
  <si>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</si>
  <si>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</si>
  <si>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</si>
  <si>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</si>
  <si>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</si>
  <si>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</si>
  <si>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</si>
  <si>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</si>
  <si>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</si>
  <si>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</si>
  <si>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</si>
  <si>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</si>
  <si>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</si>
  <si>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</si>
  <si>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</si>
  <si>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</si>
  <si>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</si>
  <si>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</si>
  <si>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</si>
  <si>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</si>
  <si>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</si>
  <si>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</si>
  <si>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</si>
  <si>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</si>
  <si>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</si>
  <si>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</si>
  <si>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</si>
  <si>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</si>
  <si>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</si>
  <si>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</si>
  <si>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</si>
  <si>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</si>
  <si>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</si>
  <si>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</si>
  <si>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</si>
  <si>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</si>
  <si>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</si>
  <si>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</si>
  <si>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</si>
  <si>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</si>
  <si>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</si>
  <si>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</si>
  <si>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</si>
  <si>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</si>
  <si>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</si>
  <si>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</si>
  <si>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</si>
  <si>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</si>
  <si>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</si>
  <si>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</si>
  <si>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</si>
  <si>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</si>
  <si>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</si>
  <si>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</si>
  <si>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</si>
  <si>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</si>
  <si>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</si>
  <si>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</si>
  <si>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</si>
  <si>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</si>
  <si>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</si>
  <si>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</si>
  <si>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</si>
  <si>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</si>
  <si>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</si>
  <si>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</si>
  <si>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</si>
  <si>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</si>
  <si>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</si>
  <si>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</si>
  <si>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</si>
  <si>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</si>
  <si>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</si>
  <si>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</si>
  <si>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</si>
  <si>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</si>
  <si>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</si>
  <si>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</si>
  <si>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</si>
  <si>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</si>
  <si>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</si>
  <si>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</si>
  <si>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</si>
  <si>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</si>
  <si>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</si>
  <si>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</si>
  <si>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</si>
  <si>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</si>
  <si>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</si>
  <si>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</si>
  <si>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</si>
  <si>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</si>
  <si>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</si>
  <si>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</si>
  <si>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</si>
  <si>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</si>
  <si>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</si>
  <si>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</si>
  <si>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</si>
  <si>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</si>
  <si>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</si>
  <si>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</si>
  <si>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</si>
  <si>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</si>
  <si>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</si>
  <si>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</si>
  <si>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</si>
  <si>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</si>
  <si>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</si>
  <si>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</si>
  <si>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</si>
  <si>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</si>
  <si>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</si>
  <si>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</si>
  <si>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</si>
  <si>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</si>
  <si>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</si>
  <si>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</si>
  <si>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</si>
  <si>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</si>
  <si>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</si>
  <si>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</si>
  <si>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</si>
  <si>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</si>
  <si>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</si>
  <si>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</si>
  <si>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</si>
  <si>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</si>
  <si>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</si>
  <si>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</si>
  <si>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</si>
  <si>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</si>
  <si>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</si>
  <si>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</si>
  <si>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</si>
  <si>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</si>
  <si>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</si>
  <si>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</si>
  <si>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</si>
  <si>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</si>
  <si>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</si>
  <si>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</si>
  <si>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</si>
  <si>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</si>
  <si>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</si>
  <si>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</si>
  <si>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</si>
  <si>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</si>
  <si>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</si>
  <si>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</si>
  <si>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</si>
  <si>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</si>
  <si>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</si>
  <si>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</si>
  <si>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</si>
  <si>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</si>
  <si>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</si>
  <si>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</si>
  <si>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</si>
  <si>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</si>
  <si>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</si>
  <si>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</si>
  <si>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</si>
  <si>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</si>
  <si>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</si>
  <si>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</si>
  <si>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</si>
  <si>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</si>
  <si>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</si>
  <si>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</si>
  <si>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</si>
  <si>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</si>
  <si>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</si>
  <si>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</si>
  <si>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</si>
  <si>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</si>
  <si>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</si>
  <si>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</si>
  <si>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</si>
  <si>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</si>
  <si>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</si>
  <si>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</si>
  <si>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</si>
  <si>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</si>
  <si>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</si>
  <si>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</si>
  <si>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</si>
  <si>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</si>
  <si>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</si>
  <si>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</si>
  <si>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</si>
  <si>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</si>
  <si>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</si>
  <si>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</si>
  <si>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</si>
  <si>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</si>
  <si>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</si>
  <si>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</si>
  <si>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</si>
  <si>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</si>
  <si>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</si>
  <si>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</si>
  <si>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</si>
  <si>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</si>
  <si>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</si>
  <si>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</si>
  <si>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</si>
  <si>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</si>
  <si>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</si>
  <si>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</si>
  <si>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</si>
  <si>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</si>
  <si>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</si>
  <si>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</si>
  <si>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</si>
  <si>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</si>
  <si>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</si>
  <si>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</si>
  <si>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</si>
  <si>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</si>
  <si>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</si>
  <si>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</si>
  <si>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</si>
  <si>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</si>
  <si>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</si>
  <si>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</si>
  <si>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</si>
  <si>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</si>
  <si>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</si>
  <si>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</si>
  <si>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</si>
  <si>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</si>
  <si>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</si>
  <si>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</si>
  <si>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</si>
  <si>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</si>
  <si>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</si>
  <si>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</si>
  <si>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</si>
  <si>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</si>
  <si>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</si>
  <si>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</si>
  <si>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</si>
  <si>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</si>
  <si>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</si>
  <si>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</si>
  <si>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</si>
  <si>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</si>
  <si>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</si>
  <si>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</si>
  <si>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</si>
  <si>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</si>
  <si>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</si>
  <si>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</si>
  <si>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</si>
  <si>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</si>
  <si>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</si>
  <si>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</si>
  <si>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</si>
  <si>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</si>
  <si>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</si>
  <si>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</si>
  <si>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</si>
  <si>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</si>
  <si>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</si>
  <si>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</si>
  <si>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</si>
  <si>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</si>
  <si>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</si>
  <si>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</si>
  <si>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</si>
  <si>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</si>
  <si>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</si>
  <si>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</si>
  <si>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</si>
  <si>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</si>
  <si>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</si>
  <si>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</si>
  <si>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</si>
  <si>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</si>
  <si>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</si>
  <si>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</si>
  <si>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</si>
  <si>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</si>
  <si>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</si>
  <si>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</si>
  <si>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</si>
  <si>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</si>
  <si>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</si>
  <si>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</si>
  <si>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</si>
  <si>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</si>
  <si>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</si>
  <si>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</si>
  <si>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</si>
  <si>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</si>
  <si>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</si>
  <si>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</si>
  <si>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</si>
  <si>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</si>
  <si>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</si>
  <si>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</si>
  <si>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</si>
  <si>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</si>
  <si>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</si>
  <si>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</si>
  <si>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</si>
  <si>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</si>
  <si>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</si>
  <si>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</si>
  <si>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</si>
  <si>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</si>
  <si>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</si>
  <si>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</si>
  <si>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</si>
  <si>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</si>
  <si>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</si>
  <si>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</si>
  <si>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</si>
  <si>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</si>
  <si>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</si>
  <si>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</si>
  <si>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</si>
  <si>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</si>
  <si>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</si>
  <si>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</si>
  <si>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</si>
  <si>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</si>
  <si>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</si>
  <si>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</si>
  <si>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</si>
  <si>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</si>
  <si>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</si>
  <si>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</si>
  <si>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</si>
  <si>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</si>
  <si>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</si>
  <si>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</si>
  <si>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</si>
  <si>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</si>
  <si>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</si>
  <si>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</si>
  <si>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</si>
  <si>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</si>
  <si>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</si>
  <si>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</si>
  <si>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</si>
  <si>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</si>
  <si>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</si>
  <si>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</si>
  <si>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</si>
  <si>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</si>
  <si>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</si>
  <si>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</si>
  <si>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</si>
  <si>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</si>
  <si>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</si>
  <si>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</si>
  <si>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</si>
  <si>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</si>
  <si>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</si>
  <si>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</si>
  <si>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</si>
  <si>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</si>
  <si>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</si>
  <si>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</si>
  <si>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</si>
  <si>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</si>
  <si>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</si>
  <si>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</si>
  <si>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</si>
  <si>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</si>
  <si>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</si>
  <si>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</si>
  <si>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</si>
  <si>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</si>
  <si>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</si>
  <si>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</si>
  <si>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</si>
  <si>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</si>
  <si>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</si>
  <si>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</si>
  <si>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</si>
  <si>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</si>
  <si>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</si>
  <si>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</si>
  <si>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</si>
  <si>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</si>
  <si>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</si>
  <si>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</si>
  <si>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</si>
  <si>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</si>
  <si>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</si>
  <si>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</si>
  <si>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</si>
  <si>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</si>
  <si>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</si>
  <si>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</si>
  <si>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</si>
  <si>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</si>
  <si>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</si>
  <si>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</si>
  <si>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</si>
  <si>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</si>
  <si>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</si>
  <si>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</si>
  <si>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</si>
  <si>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</si>
  <si>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</si>
  <si>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</si>
  <si>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</si>
  <si>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</si>
  <si>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</si>
  <si>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</si>
  <si>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</si>
  <si>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</si>
  <si>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</si>
  <si>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</si>
  <si>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</si>
  <si>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</si>
  <si>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</si>
  <si>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</si>
  <si>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</si>
  <si>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</si>
  <si>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</si>
  <si>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</si>
  <si>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</si>
  <si>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</si>
  <si>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</si>
  <si>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</si>
  <si>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</si>
  <si>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</si>
  <si>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</si>
  <si>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</si>
  <si>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</si>
  <si>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</si>
  <si>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</si>
  <si>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</si>
  <si>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</si>
  <si>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</si>
  <si>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</si>
  <si>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</si>
  <si>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</si>
  <si>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</si>
  <si>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</si>
  <si>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</si>
  <si>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</si>
  <si>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</si>
  <si>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</si>
  <si>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</si>
  <si>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</si>
  <si>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</si>
  <si>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</si>
  <si>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</si>
  <si>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</si>
  <si>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</si>
  <si>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</si>
  <si>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</si>
  <si>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</si>
  <si>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</si>
  <si>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</si>
  <si>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</si>
  <si>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</si>
  <si>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</si>
  <si>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</si>
  <si>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</si>
  <si>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</si>
  <si>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</si>
  <si>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</si>
  <si>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</si>
  <si>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</si>
  <si>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</si>
  <si>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</si>
  <si>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</si>
  <si>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</si>
  <si>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</si>
  <si>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</si>
  <si>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</si>
  <si>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</si>
  <si>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</si>
  <si>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</si>
  <si>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</si>
  <si>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</si>
  <si>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</si>
  <si>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</si>
  <si>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</si>
  <si>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</si>
  <si>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</si>
  <si>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</si>
  <si>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</si>
  <si>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</si>
  <si>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</si>
  <si>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</si>
  <si>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</si>
  <si>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</si>
  <si>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</si>
  <si>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</si>
  <si>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</si>
  <si>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</si>
  <si>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</si>
  <si>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</si>
  <si>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</si>
  <si>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</si>
  <si>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</si>
  <si>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</si>
  <si>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</si>
  <si>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</si>
  <si>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</si>
  <si>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</si>
  <si>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</si>
  <si>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</si>
  <si>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</si>
  <si>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</si>
  <si>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</si>
  <si>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</si>
  <si>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</si>
  <si>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</si>
  <si>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</si>
  <si>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</si>
  <si>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</si>
  <si>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</si>
  <si>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</si>
  <si>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</si>
  <si>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</si>
  <si>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</si>
  <si>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</si>
  <si>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</si>
  <si>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</si>
  <si>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</si>
  <si>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</si>
  <si>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</si>
  <si>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</si>
  <si>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</si>
  <si>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</si>
  <si>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</si>
  <si>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</si>
  <si>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</si>
  <si>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</si>
  <si>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</si>
  <si>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</si>
  <si>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</si>
  <si>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</si>
  <si>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</si>
  <si>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</si>
  <si>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</si>
  <si>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</si>
  <si>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</si>
  <si>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</si>
  <si>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</si>
  <si>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</si>
  <si>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</si>
  <si>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</si>
  <si>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</si>
  <si>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</si>
  <si>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</si>
  <si>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</si>
  <si>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</si>
  <si>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</si>
  <si>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</si>
  <si>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</si>
  <si>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</si>
  <si>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</si>
  <si>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</si>
  <si>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</si>
  <si>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</si>
  <si>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</si>
  <si>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</si>
  <si>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</si>
  <si>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</si>
  <si>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</si>
  <si>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</si>
  <si>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</si>
  <si>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</si>
  <si>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</si>
  <si>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</si>
  <si>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</si>
  <si>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</si>
  <si>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</si>
  <si>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</si>
  <si>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</si>
  <si>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</si>
  <si>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</si>
  <si>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</si>
  <si>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</si>
  <si>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</si>
  <si>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</si>
  <si>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</si>
  <si>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</si>
  <si>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</si>
  <si>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</si>
  <si>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</si>
  <si>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</si>
  <si>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</si>
  <si>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</si>
  <si>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</si>
  <si>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</si>
  <si>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</si>
  <si>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</si>
  <si>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</si>
  <si>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</si>
  <si>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</si>
  <si>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</si>
  <si>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</si>
  <si>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</si>
  <si>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</si>
  <si>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</si>
  <si>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</si>
  <si>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</si>
  <si>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</si>
  <si>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</si>
  <si>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</si>
  <si>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</si>
  <si>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</si>
  <si>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</si>
  <si>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</si>
  <si>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</si>
  <si>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</si>
  <si>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</si>
  <si>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</si>
  <si>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</si>
  <si>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</si>
  <si>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</si>
  <si>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</si>
  <si>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</si>
  <si>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</si>
  <si>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</si>
  <si>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</si>
  <si>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</si>
  <si>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</si>
  <si>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</si>
  <si>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</si>
  <si>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</si>
  <si>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</si>
  <si>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</si>
  <si>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</si>
  <si>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</si>
  <si>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</si>
  <si>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</si>
  <si>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</si>
  <si>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</si>
  <si>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</si>
  <si>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</si>
  <si>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</si>
  <si>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</si>
  <si>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</si>
  <si>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</si>
  <si>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</si>
  <si>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</si>
  <si>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</si>
  <si>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</si>
  <si>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</si>
  <si>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</si>
  <si>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</si>
  <si>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</si>
  <si>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</si>
  <si>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</si>
  <si>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</si>
  <si>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</si>
  <si>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</si>
  <si>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</si>
  <si>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</si>
  <si>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</si>
  <si>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</si>
  <si>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</si>
  <si>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</si>
  <si>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</si>
  <si>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</si>
  <si>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</si>
  <si>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</si>
  <si>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</si>
  <si>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</si>
  <si>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</si>
  <si>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</si>
  <si>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</si>
  <si>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</si>
  <si>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</si>
  <si>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</si>
  <si>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</si>
  <si>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</si>
  <si>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</si>
  <si>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</si>
  <si>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</si>
  <si>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</si>
  <si>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</si>
  <si>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</si>
  <si>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</si>
  <si>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</si>
  <si>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</si>
  <si>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</si>
  <si>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</si>
  <si>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</si>
  <si>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</si>
  <si>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</si>
  <si>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</si>
  <si>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</si>
  <si>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</si>
  <si>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</si>
  <si>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</si>
  <si>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</si>
  <si>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</si>
  <si>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</si>
  <si>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</si>
  <si>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</si>
  <si>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</si>
  <si>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</si>
  <si>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</si>
  <si>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</si>
  <si>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</si>
  <si>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</si>
  <si>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</si>
  <si>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</si>
  <si>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</si>
  <si>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</si>
  <si>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</si>
  <si>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</si>
  <si>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</si>
  <si>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</si>
  <si>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</si>
  <si>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</si>
  <si>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</si>
  <si>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</si>
  <si>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</si>
  <si>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</si>
  <si>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</si>
  <si>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</si>
  <si>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</si>
  <si>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</si>
  <si>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</si>
  <si>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</si>
  <si>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</si>
  <si>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</si>
  <si>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</si>
  <si>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</si>
  <si>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</si>
  <si>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</si>
  <si>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</si>
  <si>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</si>
  <si>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</si>
  <si>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</si>
  <si>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</si>
  <si>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</si>
  <si>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</si>
  <si>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</si>
  <si>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</si>
  <si>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</si>
  <si>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</si>
  <si>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</si>
  <si>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</si>
  <si>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</si>
  <si>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</si>
  <si>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</si>
  <si>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</si>
  <si>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</si>
  <si>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</si>
  <si>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</si>
  <si>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</si>
  <si>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</si>
  <si>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</si>
  <si>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</si>
  <si>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</si>
  <si>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</si>
  <si>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</si>
  <si>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</si>
  <si>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</si>
  <si>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</si>
  <si>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</si>
  <si>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</si>
  <si>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</si>
  <si>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</si>
  <si>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</si>
  <si>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</si>
  <si>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</si>
  <si>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</si>
  <si>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</si>
  <si>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</si>
  <si>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</si>
  <si>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</si>
  <si>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</si>
  <si>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</si>
  <si>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</si>
  <si>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</si>
  <si>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</si>
  <si>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</si>
  <si>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</si>
  <si>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</si>
  <si>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</si>
  <si>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</si>
  <si>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</si>
  <si>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</si>
  <si>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</si>
  <si>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</si>
  <si>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</si>
  <si>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</si>
  <si>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</si>
  <si>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</si>
  <si>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</si>
  <si>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</si>
  <si>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</si>
  <si>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</si>
  <si>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</si>
  <si>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</si>
  <si>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</si>
  <si>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</si>
  <si>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</si>
  <si>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</si>
  <si>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</si>
  <si>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</si>
  <si>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</si>
  <si>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</si>
  <si>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</si>
  <si>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</si>
  <si>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</si>
  <si>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</si>
  <si>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</si>
  <si>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</si>
  <si>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</si>
  <si>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</si>
  <si>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</si>
  <si>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</si>
  <si>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</si>
  <si>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</si>
  <si>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</si>
  <si>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</si>
  <si>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</si>
  <si>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</si>
  <si>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</si>
  <si>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</si>
  <si>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</si>
  <si>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</si>
  <si>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</si>
  <si>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</si>
  <si>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</si>
  <si>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</si>
  <si>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</si>
  <si>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</si>
  <si>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</si>
  <si>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</si>
  <si>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</si>
  <si>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</si>
  <si>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</si>
  <si>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</si>
  <si>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</si>
  <si>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</si>
  <si>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</si>
  <si>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</si>
  <si>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</si>
  <si>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</si>
  <si>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</si>
  <si>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</si>
  <si>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</si>
  <si>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</si>
  <si>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</si>
  <si>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</si>
  <si>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</si>
  <si>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</si>
  <si>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</si>
  <si>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</si>
  <si>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</si>
  <si>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</si>
  <si>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</si>
  <si>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</si>
  <si>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</si>
  <si>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</si>
  <si>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</si>
  <si>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</si>
  <si>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</si>
  <si>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</si>
  <si>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</si>
  <si>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</si>
  <si>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</si>
  <si>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</si>
  <si>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</si>
  <si>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</si>
  <si>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</si>
  <si>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</si>
  <si>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</si>
  <si>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</si>
  <si>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</si>
  <si>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</si>
  <si>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</si>
  <si>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</si>
  <si>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</si>
  <si>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</si>
  <si>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</si>
  <si>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</si>
  <si>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</si>
  <si>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</si>
  <si>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</si>
  <si>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</si>
  <si>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</si>
  <si>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</si>
  <si>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</si>
  <si>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</si>
  <si>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</si>
  <si>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</si>
  <si>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</si>
  <si>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</si>
  <si>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</si>
  <si>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</si>
  <si>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</si>
  <si>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</si>
  <si>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</si>
  <si>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</si>
  <si>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</si>
  <si>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</si>
  <si>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</si>
  <si>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</si>
  <si>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</si>
  <si>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</si>
  <si>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</si>
  <si>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</si>
  <si>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</si>
  <si>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</si>
  <si>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</si>
  <si>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</si>
  <si>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</si>
  <si>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</si>
  <si>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</si>
  <si>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</si>
  <si>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</si>
  <si>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</si>
  <si>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</si>
  <si>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</si>
  <si>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</si>
  <si>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</si>
  <si>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</si>
  <si>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</si>
  <si>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</si>
  <si>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</si>
  <si>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</si>
  <si>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</si>
  <si>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</si>
  <si>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</si>
  <si>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</si>
  <si>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</si>
  <si>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</si>
  <si>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</si>
  <si>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</si>
  <si>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</si>
  <si>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</si>
  <si>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</si>
  <si>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</si>
  <si>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</si>
  <si>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</si>
  <si>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</si>
  <si>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</si>
  <si>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</si>
  <si>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</si>
  <si>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</si>
  <si>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</si>
  <si>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</si>
  <si>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</si>
  <si>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</si>
  <si>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</si>
  <si>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</si>
  <si>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</si>
  <si>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</si>
  <si>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</si>
  <si>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</si>
  <si>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</si>
  <si>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</si>
  <si>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</si>
  <si>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</si>
  <si>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</si>
  <si>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</si>
  <si>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</si>
  <si>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</si>
  <si>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</si>
  <si>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</si>
  <si>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</si>
  <si>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</si>
  <si>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</si>
  <si>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</si>
  <si>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</si>
  <si>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</si>
  <si>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</si>
  <si>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</si>
  <si>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</si>
  <si>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</si>
  <si>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</si>
  <si>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</si>
  <si>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</si>
  <si>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</si>
  <si>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</si>
  <si>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</si>
  <si>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</si>
  <si>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</si>
  <si>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</si>
  <si>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</si>
  <si>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</si>
  <si>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</si>
  <si>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</si>
  <si>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</si>
  <si>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</si>
  <si>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</si>
  <si>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</si>
  <si>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</si>
  <si>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</si>
  <si>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</si>
  <si>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</si>
  <si>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</si>
  <si>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</si>
  <si>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</si>
  <si>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</si>
  <si>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</si>
  <si>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</si>
  <si>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</si>
  <si>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</si>
  <si>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</si>
  <si>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</si>
  <si>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</si>
  <si>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</si>
  <si>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</si>
  <si>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</si>
  <si>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</si>
  <si>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</si>
  <si>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</si>
  <si>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</si>
  <si>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</si>
  <si>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</si>
  <si>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</si>
  <si>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</si>
  <si>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</si>
  <si>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</si>
  <si>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</si>
  <si>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</si>
  <si>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</si>
  <si>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</si>
  <si>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</si>
  <si>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</si>
  <si>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</si>
  <si>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</si>
  <si>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</si>
  <si>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</si>
  <si>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</si>
  <si>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</si>
  <si>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</si>
  <si>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</si>
  <si>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</si>
  <si>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</si>
  <si>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</si>
  <si>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</si>
  <si>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</si>
  <si>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</si>
  <si>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</si>
  <si>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</si>
  <si>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</si>
  <si>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</si>
  <si>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</si>
  <si>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</si>
  <si>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</si>
  <si>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</si>
  <si>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</si>
  <si>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</si>
  <si>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</si>
  <si>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</si>
  <si>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</si>
  <si>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</si>
  <si>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</si>
  <si>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</si>
  <si>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</si>
  <si>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</si>
  <si>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</si>
  <si>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</si>
  <si>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</si>
  <si>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</si>
  <si>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</si>
  <si>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</si>
  <si>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</si>
  <si>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</si>
  <si>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</si>
  <si>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</si>
  <si>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</si>
  <si>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</si>
  <si>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</si>
  <si>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</si>
  <si>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</si>
  <si>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</si>
  <si>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</si>
  <si>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</si>
  <si>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</si>
  <si>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</si>
  <si>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</si>
  <si>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</si>
  <si>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</si>
  <si>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</si>
  <si>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</si>
  <si>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</si>
  <si>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</si>
  <si>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</si>
  <si>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</si>
  <si>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</si>
  <si>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</si>
  <si>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</si>
  <si>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</si>
  <si>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</si>
  <si>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</si>
  <si>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</si>
  <si>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</si>
  <si>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</si>
  <si>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</si>
  <si>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</si>
  <si>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</si>
  <si>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</si>
  <si>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</si>
  <si>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</si>
  <si>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</si>
  <si>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</si>
  <si>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</si>
  <si>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</si>
  <si>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</si>
  <si>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</si>
  <si>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</si>
  <si>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</si>
  <si>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</si>
  <si>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</si>
  <si>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</si>
  <si>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</si>
  <si>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</si>
  <si>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</si>
  <si>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</si>
  <si>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</si>
  <si>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</si>
  <si>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</si>
  <si>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</si>
  <si>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</si>
  <si>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</si>
  <si>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</si>
  <si>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</si>
  <si>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</si>
  <si>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</si>
  <si>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</si>
  <si>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</si>
  <si>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</si>
  <si>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</si>
  <si>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</si>
  <si>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</si>
  <si>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</si>
  <si>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</si>
  <si>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</si>
  <si>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</si>
  <si>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</si>
  <si>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</si>
  <si>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</si>
  <si>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</si>
  <si>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</si>
  <si>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</si>
  <si>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</si>
  <si>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</si>
  <si>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</si>
  <si>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</si>
  <si>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</si>
  <si>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</si>
  <si>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</si>
  <si>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</si>
  <si>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</si>
  <si>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</si>
  <si>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</si>
  <si>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</si>
  <si>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</si>
  <si>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</si>
  <si>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</si>
  <si>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</si>
  <si>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</si>
  <si>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</si>
  <si>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</si>
  <si>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</si>
  <si>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</si>
  <si>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</si>
  <si>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</si>
  <si>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</si>
  <si>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</si>
  <si>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</si>
  <si>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</si>
  <si>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</si>
  <si>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</si>
  <si>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</si>
  <si>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</si>
  <si>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</si>
  <si>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</si>
  <si>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</si>
  <si>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</si>
  <si>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</si>
  <si>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</si>
  <si>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</si>
  <si>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</si>
  <si>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</si>
  <si>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</si>
  <si>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</si>
  <si>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</si>
  <si>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</si>
  <si>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</si>
  <si>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</si>
  <si>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</si>
  <si>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</si>
  <si>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</si>
  <si>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</si>
  <si>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</si>
  <si>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</si>
  <si>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</si>
  <si>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</si>
  <si>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</si>
  <si>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</si>
  <si>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</si>
  <si>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</si>
  <si>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</si>
  <si>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</si>
  <si>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</si>
  <si>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</si>
  <si>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</si>
  <si>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</si>
  <si>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</si>
  <si>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</si>
  <si>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</si>
  <si>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</si>
  <si>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</si>
  <si>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</si>
  <si>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</si>
  <si>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</si>
  <si>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</si>
  <si>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</si>
  <si>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</si>
  <si>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</si>
  <si>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</si>
  <si>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</si>
  <si>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</si>
  <si>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</si>
  <si>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</si>
  <si>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</si>
  <si>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</si>
  <si>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</si>
  <si>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</si>
  <si>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</si>
  <si>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</si>
  <si>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</si>
  <si>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</si>
  <si>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</si>
  <si>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</si>
  <si>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</si>
  <si>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</si>
  <si>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</si>
  <si>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</si>
  <si>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</si>
  <si>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</si>
  <si>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</si>
  <si>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</si>
  <si>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</si>
  <si>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</si>
  <si>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</si>
  <si>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</si>
  <si>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</si>
  <si>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</si>
  <si>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</si>
  <si>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</si>
  <si>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</si>
  <si>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</si>
  <si>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</si>
  <si>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</si>
  <si>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</si>
  <si>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</si>
  <si>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</si>
  <si>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</si>
  <si>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</si>
  <si>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</si>
  <si>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</si>
  <si>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</si>
  <si>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</si>
  <si>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</si>
  <si>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</si>
  <si>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</si>
  <si>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</si>
  <si>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</si>
  <si>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</si>
  <si>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</si>
  <si>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</si>
  <si>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</si>
  <si>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</si>
  <si>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</si>
  <si>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</si>
  <si>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</si>
  <si>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</si>
  <si>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</si>
  <si>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</si>
  <si>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</si>
  <si>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</si>
  <si>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</si>
  <si>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</si>
  <si>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</si>
  <si>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</si>
  <si>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</si>
  <si>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</si>
  <si>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</si>
  <si>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</si>
  <si>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</si>
  <si>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</si>
  <si>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</si>
  <si>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</si>
  <si>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</si>
  <si>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</si>
  <si>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</si>
  <si>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</si>
  <si>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</si>
  <si>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</si>
  <si>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</si>
  <si>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</si>
  <si>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</si>
  <si>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</si>
  <si>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</si>
  <si>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</si>
  <si>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</si>
  <si>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</si>
  <si>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</si>
  <si>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</si>
  <si>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</si>
  <si>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</si>
  <si>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</si>
  <si>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</si>
  <si>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</si>
  <si>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</si>
  <si>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</si>
  <si>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</si>
  <si>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</si>
  <si>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</si>
  <si>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</si>
  <si>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</si>
  <si>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</si>
  <si>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</si>
  <si>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</si>
  <si>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</si>
  <si>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</si>
  <si>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</si>
  <si>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</si>
  <si>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</si>
  <si>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</si>
  <si>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</si>
  <si>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</si>
  <si>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</si>
  <si>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</si>
  <si>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</si>
  <si>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</si>
  <si>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</si>
  <si>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</si>
  <si>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</si>
  <si>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</si>
  <si>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</si>
  <si>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</si>
  <si>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</si>
  <si>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</si>
  <si>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</si>
  <si>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</si>
  <si>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</si>
  <si>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</si>
  <si>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</si>
  <si>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</si>
  <si>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</si>
  <si>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</si>
  <si>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</si>
  <si>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</si>
  <si>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</si>
  <si>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</si>
  <si>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</si>
  <si>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</si>
  <si>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</si>
  <si>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</si>
  <si>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</si>
  <si>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</si>
  <si>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</si>
  <si>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</si>
  <si>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</si>
  <si>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</si>
  <si>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</si>
  <si>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</si>
  <si>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</si>
  <si>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</si>
  <si>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</si>
  <si>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</si>
  <si>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</si>
  <si>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</si>
  <si>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</si>
  <si>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</si>
  <si>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</si>
  <si>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</si>
  <si>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</si>
  <si>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</si>
  <si>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</si>
  <si>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</si>
  <si>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</si>
  <si>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</si>
  <si>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</si>
  <si>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</si>
  <si>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</si>
  <si>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</si>
  <si>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</si>
  <si>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</si>
  <si>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</si>
  <si>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</si>
  <si>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</si>
  <si>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</si>
  <si>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</si>
  <si>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</si>
  <si>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</si>
  <si>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</si>
  <si>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</si>
  <si>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</si>
  <si>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</si>
  <si>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</si>
  <si>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</si>
  <si>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</si>
  <si>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</si>
  <si>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</si>
  <si>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</si>
  <si>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</si>
  <si>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</si>
  <si>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</si>
  <si>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</si>
  <si>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</si>
  <si>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</si>
  <si>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</si>
  <si>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</si>
  <si>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</si>
  <si>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</si>
  <si>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</si>
  <si>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</si>
  <si>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</si>
  <si>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</si>
  <si>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</si>
  <si>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</si>
  <si>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</si>
  <si>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</si>
  <si>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</si>
  <si>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</si>
  <si>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</si>
  <si>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</si>
  <si>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</si>
  <si>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</si>
  <si>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</si>
  <si>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</si>
  <si>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</si>
  <si>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</si>
  <si>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</si>
  <si>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</si>
  <si>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</si>
  <si>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</si>
  <si>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</si>
  <si>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</si>
  <si>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</si>
  <si>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</si>
  <si>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</si>
  <si>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</si>
  <si>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</si>
  <si>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</si>
  <si>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</si>
  <si>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</si>
  <si>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</si>
  <si>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</si>
  <si>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</si>
  <si>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</si>
  <si>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</si>
  <si>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</si>
  <si>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</si>
  <si>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</si>
  <si>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</si>
  <si>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</si>
  <si>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</si>
  <si>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</si>
  <si>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</si>
  <si>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</si>
  <si>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</si>
  <si>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</si>
  <si>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</si>
  <si>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</si>
  <si>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</si>
  <si>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</si>
  <si>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</si>
  <si>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</si>
  <si>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</si>
  <si>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</si>
  <si>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</si>
  <si>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</si>
  <si>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</si>
  <si>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</si>
  <si>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</si>
  <si>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</si>
  <si>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</si>
  <si>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</si>
  <si>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</si>
  <si>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</si>
  <si>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</si>
  <si>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</si>
  <si>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</si>
  <si>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</si>
  <si>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</si>
  <si>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</si>
  <si>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</si>
  <si>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</si>
  <si>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</si>
  <si>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</si>
  <si>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</si>
  <si>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</si>
  <si>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</si>
  <si>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</si>
  <si>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</si>
  <si>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</si>
  <si>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</si>
  <si>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</si>
  <si>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</si>
  <si>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</si>
  <si>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</si>
  <si>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</si>
  <si>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</si>
  <si>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</si>
  <si>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</si>
  <si>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</si>
  <si>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</si>
  <si>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</si>
  <si>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</si>
  <si>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</si>
  <si>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</si>
  <si>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</si>
  <si>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</si>
  <si>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</si>
  <si>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</si>
  <si>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</si>
  <si>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</si>
  <si>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</si>
  <si>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</si>
  <si>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</si>
  <si>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</si>
  <si>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</si>
  <si>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</si>
  <si>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</si>
  <si>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</si>
  <si>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</si>
  <si>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</si>
  <si>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</si>
  <si>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</si>
  <si>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</si>
  <si>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</si>
  <si>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</si>
  <si>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</si>
  <si>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</si>
  <si>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</si>
  <si>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</si>
  <si>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</si>
  <si>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</si>
  <si>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</si>
  <si>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</si>
  <si>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</si>
  <si>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</si>
  <si>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</si>
  <si>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</si>
  <si>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</si>
  <si>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</si>
  <si>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</si>
  <si>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</si>
  <si>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</si>
  <si>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</si>
  <si>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</si>
  <si>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</si>
  <si>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</si>
  <si>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</si>
  <si>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</si>
  <si>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</si>
  <si>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</si>
  <si>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</si>
  <si>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</si>
  <si>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</si>
  <si>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</si>
  <si>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</si>
  <si>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</si>
  <si>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</si>
  <si>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</si>
  <si>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</si>
  <si>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</si>
  <si>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</si>
  <si>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</si>
  <si>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</si>
  <si>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</si>
  <si>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</si>
  <si>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</si>
  <si>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</si>
  <si>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</si>
  <si>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</si>
  <si>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</si>
  <si>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</si>
  <si>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</si>
  <si>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</si>
  <si>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</si>
  <si>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</si>
  <si>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</si>
  <si>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</si>
  <si>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</si>
  <si>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</si>
  <si>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</si>
  <si>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</si>
  <si>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</si>
  <si>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</si>
  <si>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</si>
  <si>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</si>
  <si>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</si>
  <si>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</si>
  <si>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</si>
  <si>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</si>
  <si>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</si>
  <si>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</si>
  <si>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</si>
  <si>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</si>
  <si>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</si>
  <si>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</si>
  <si>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</si>
  <si>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</si>
  <si>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</si>
  <si>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</si>
  <si>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</si>
  <si>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</si>
  <si>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</si>
  <si>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</si>
  <si>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</si>
  <si>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</si>
  <si>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</si>
  <si>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</si>
  <si>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</si>
  <si>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</si>
  <si>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</si>
  <si>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</si>
  <si>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</si>
  <si>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</si>
  <si>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</si>
  <si>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</si>
  <si>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</si>
  <si>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</si>
  <si>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</si>
  <si>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</si>
  <si>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</si>
  <si>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</si>
  <si>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</si>
  <si>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</si>
  <si>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</si>
  <si>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</si>
  <si>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</si>
  <si>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</si>
  <si>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</si>
  <si>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</si>
  <si>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</si>
  <si>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</si>
  <si>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</si>
  <si>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</si>
  <si>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</si>
  <si>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</si>
  <si>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</si>
  <si>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</si>
  <si>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</si>
  <si>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</si>
  <si>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</si>
  <si>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</si>
  <si>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</si>
  <si>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</si>
  <si>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</si>
  <si>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</si>
  <si>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</si>
  <si>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</si>
  <si>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</si>
  <si>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</si>
  <si>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</si>
  <si>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</si>
  <si>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</si>
  <si>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</si>
  <si>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</si>
  <si>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</si>
  <si>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</si>
  <si>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</si>
  <si>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</si>
  <si>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</si>
  <si>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</si>
  <si>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</si>
  <si>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</si>
  <si>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</si>
  <si>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</si>
  <si>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</si>
  <si>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</si>
  <si>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</si>
  <si>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</si>
  <si>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</si>
  <si>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</si>
  <si>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</si>
  <si>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</si>
  <si>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</si>
  <si>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</si>
  <si>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</si>
  <si>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</si>
  <si>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</si>
  <si>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</si>
  <si>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</si>
  <si>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</si>
  <si>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</si>
  <si>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</si>
  <si>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</si>
  <si>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</si>
  <si>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</si>
  <si>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</si>
  <si>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</si>
  <si>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</si>
  <si>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</si>
  <si>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</si>
  <si>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</si>
  <si>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</si>
  <si>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</si>
  <si>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</si>
  <si>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</si>
  <si>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</si>
  <si>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</si>
  <si>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</si>
  <si>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</si>
  <si>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</si>
  <si>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</si>
  <si>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</si>
  <si>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</si>
  <si>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</si>
  <si>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</si>
  <si>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</si>
  <si>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</si>
  <si>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</si>
  <si>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</si>
  <si>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</si>
  <si>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</si>
  <si>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</si>
  <si>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</si>
  <si>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</si>
  <si>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</si>
  <si>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</si>
  <si>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</si>
  <si>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</si>
  <si>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</si>
  <si>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</si>
  <si>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</si>
  <si>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</si>
  <si>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</si>
  <si>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</si>
  <si>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</si>
  <si>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</si>
  <si>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</si>
  <si>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</si>
  <si>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</si>
  <si>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</si>
  <si>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</si>
  <si>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</si>
  <si>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</si>
  <si>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</si>
  <si>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</si>
  <si>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</si>
  <si>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</si>
  <si>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</si>
  <si>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</si>
  <si>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</si>
  <si>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</si>
  <si>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</si>
  <si>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</si>
  <si>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</si>
  <si>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</si>
  <si>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</si>
  <si>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</si>
  <si>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</si>
  <si>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</si>
  <si>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</si>
  <si>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</si>
  <si>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</si>
  <si>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</si>
  <si>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</si>
  <si>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</si>
  <si>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</si>
  <si>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</si>
  <si>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</si>
  <si>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</si>
  <si>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</si>
  <si>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</si>
  <si>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</si>
  <si>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</si>
  <si>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</si>
  <si>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</si>
  <si>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</si>
  <si>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</si>
  <si>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</si>
  <si>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</si>
  <si>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</si>
  <si>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</si>
  <si>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</si>
  <si>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</si>
  <si>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</si>
  <si>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</si>
  <si>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</si>
  <si>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</si>
  <si>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</si>
  <si>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</si>
  <si>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</si>
  <si>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</si>
  <si>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</si>
  <si>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</si>
  <si>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</si>
  <si>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</si>
  <si>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</si>
  <si>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</si>
  <si>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</si>
  <si>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</si>
  <si>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</si>
  <si>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</si>
  <si>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</si>
  <si>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</si>
  <si>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</si>
  <si>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</si>
  <si>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</si>
  <si>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</si>
  <si>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</si>
  <si>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</si>
  <si>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</si>
  <si>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</si>
  <si>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</si>
  <si>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</si>
  <si>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</si>
  <si>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</si>
  <si>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</si>
  <si>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</si>
  <si>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</si>
  <si>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</si>
  <si>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</si>
  <si>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</si>
  <si>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</si>
  <si>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</si>
  <si>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</si>
  <si>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</si>
  <si>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</si>
  <si>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</si>
  <si>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</si>
  <si>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</si>
  <si>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</si>
  <si>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</si>
  <si>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</si>
  <si>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</si>
  <si>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</si>
  <si>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</si>
  <si>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</si>
  <si>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</si>
  <si>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</si>
  <si>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</si>
  <si>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</si>
  <si>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</si>
  <si>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</si>
  <si>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</si>
  <si>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</si>
  <si>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</si>
  <si>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</si>
  <si>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</si>
  <si>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</si>
  <si>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</si>
  <si>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</si>
  <si>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</si>
  <si>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</si>
  <si>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</si>
  <si>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</si>
  <si>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</si>
  <si>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</si>
  <si>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</si>
  <si>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</si>
  <si>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</si>
  <si>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</si>
  <si>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</si>
  <si>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</si>
  <si>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</si>
  <si>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</si>
  <si>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</si>
  <si>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</si>
  <si>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</si>
  <si>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</si>
  <si>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</si>
  <si>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</si>
  <si>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</si>
  <si>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</si>
  <si>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</si>
  <si>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</si>
  <si>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</si>
  <si>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</si>
  <si>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</si>
  <si>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</si>
  <si>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</si>
  <si>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</si>
  <si>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</si>
  <si>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</si>
  <si>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</si>
  <si>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</si>
  <si>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</si>
  <si>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</si>
  <si>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</si>
  <si>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</si>
  <si>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</si>
  <si>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</si>
  <si>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</si>
  <si>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</si>
  <si>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</si>
  <si>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</si>
  <si>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</si>
  <si>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</si>
  <si>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</si>
  <si>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</si>
  <si>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</si>
  <si>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</si>
  <si>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</si>
  <si>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</si>
  <si>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</si>
  <si>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</si>
  <si>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</si>
  <si>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</si>
  <si>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</si>
  <si>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</si>
  <si>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</si>
  <si>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</si>
  <si>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</si>
  <si>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</si>
  <si>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</si>
  <si>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</si>
  <si>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</si>
  <si>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</si>
  <si>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</si>
  <si>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</si>
  <si>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</si>
  <si>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</si>
  <si>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</si>
  <si>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</si>
  <si>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</si>
  <si>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</si>
  <si>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</si>
  <si>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</si>
  <si>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</si>
  <si>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</si>
  <si>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</si>
  <si>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</si>
  <si>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</si>
  <si>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</si>
  <si>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</si>
  <si>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</si>
  <si>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</si>
  <si>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</si>
  <si>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</si>
  <si>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</si>
  <si>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</si>
  <si>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</si>
  <si>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</si>
  <si>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</si>
  <si>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</si>
  <si>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</si>
  <si>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</si>
  <si>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</si>
  <si>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</si>
  <si>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</si>
  <si>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</si>
  <si>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</si>
  <si>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</si>
  <si>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</si>
  <si>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</si>
  <si>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</si>
  <si>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</si>
  <si>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</si>
  <si>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</si>
  <si>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</si>
  <si>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</si>
  <si>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</si>
  <si>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</si>
  <si>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</si>
  <si>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</si>
  <si>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</si>
  <si>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</si>
  <si>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</si>
  <si>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</si>
  <si>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</si>
  <si>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</si>
  <si>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</si>
  <si>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</si>
  <si>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</si>
  <si>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</si>
  <si>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</si>
  <si>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</si>
  <si>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</si>
  <si>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</si>
  <si>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</si>
  <si>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</si>
  <si>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</si>
  <si>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</si>
  <si>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</si>
  <si>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</si>
  <si>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</si>
  <si>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</si>
  <si>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</si>
  <si>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</si>
  <si>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</si>
  <si>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</si>
  <si>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</si>
  <si>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</si>
  <si>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</si>
  <si>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</si>
  <si>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</si>
  <si>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</si>
  <si>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</si>
  <si>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</si>
  <si>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</si>
  <si>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</si>
  <si>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</si>
  <si>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</si>
  <si>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</si>
  <si>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</si>
  <si>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</si>
  <si>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</si>
  <si>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</si>
  <si>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</si>
  <si>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</si>
  <si>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</si>
  <si>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</si>
  <si>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</si>
  <si>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</si>
  <si>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</si>
  <si>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</si>
  <si>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</si>
  <si>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</si>
  <si>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</si>
  <si>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</si>
  <si>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</si>
  <si>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</si>
  <si>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</si>
  <si>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</si>
  <si>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</si>
  <si>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</si>
  <si>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</si>
  <si>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</si>
  <si>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</si>
  <si>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</si>
  <si>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</si>
  <si>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</si>
  <si>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</si>
  <si>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</si>
  <si>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</si>
  <si>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</si>
  <si>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</si>
  <si>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</si>
  <si>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</si>
  <si>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</si>
  <si>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</si>
  <si>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</si>
  <si>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</si>
  <si>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</si>
  <si>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</si>
  <si>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</si>
  <si>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</si>
  <si>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</si>
  <si>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</si>
  <si>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</si>
  <si>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</si>
  <si>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</si>
  <si>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</si>
  <si>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</si>
  <si>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</si>
  <si>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</si>
  <si>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</si>
  <si>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</si>
  <si>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</si>
  <si>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</si>
  <si>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</si>
  <si>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</si>
  <si>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</si>
  <si>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</si>
  <si>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</si>
  <si>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</si>
  <si>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</si>
  <si>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</si>
  <si>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</si>
  <si>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</si>
  <si>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</si>
  <si>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</si>
  <si>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</si>
  <si>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</si>
  <si>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</si>
  <si>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</si>
  <si>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</si>
  <si>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</si>
  <si>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</si>
  <si>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</si>
  <si>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</si>
  <si>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</si>
  <si>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</si>
  <si>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</si>
  <si>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</si>
  <si>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</si>
  <si>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</si>
  <si>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</si>
  <si>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</si>
  <si>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</si>
  <si>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</si>
  <si>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</si>
  <si>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</si>
  <si>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</si>
  <si>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</si>
  <si>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</si>
  <si>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</si>
  <si>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</si>
  <si>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</si>
  <si>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</si>
  <si>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</si>
  <si>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</si>
  <si>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</si>
  <si>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</si>
  <si>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</si>
  <si>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</si>
  <si>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</si>
  <si>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</si>
  <si>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</si>
  <si>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</si>
  <si>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</si>
  <si>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</si>
  <si>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</si>
  <si>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</si>
  <si>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</si>
  <si>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</si>
  <si>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</si>
  <si>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</si>
  <si>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</si>
  <si>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</si>
  <si>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</si>
  <si>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</si>
  <si>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</si>
  <si>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</si>
  <si>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</si>
  <si>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</si>
  <si>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</si>
  <si>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</si>
  <si>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</si>
  <si>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</si>
  <si>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</si>
  <si>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</si>
  <si>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</si>
  <si>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</si>
  <si>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</si>
  <si>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</si>
  <si>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</si>
  <si>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</si>
  <si>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</si>
  <si>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</si>
  <si>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</si>
  <si>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</si>
  <si>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</si>
  <si>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</si>
  <si>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</si>
  <si>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</si>
  <si>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</si>
  <si>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</si>
  <si>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</si>
  <si>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</si>
  <si>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</si>
  <si>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</si>
  <si>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</si>
  <si>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</si>
  <si>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</si>
  <si>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</si>
  <si>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</si>
  <si>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</si>
  <si>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</si>
  <si>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</si>
  <si>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</si>
  <si>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</si>
  <si>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</si>
  <si>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</si>
  <si>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</si>
  <si>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</si>
  <si>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</si>
  <si>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</si>
  <si>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</si>
  <si>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</si>
  <si>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</si>
  <si>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</si>
  <si>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</si>
  <si>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</si>
  <si>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</si>
  <si>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</si>
  <si>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</si>
  <si>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</si>
  <si>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</si>
  <si>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</si>
  <si>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</si>
  <si>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</si>
  <si>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</si>
  <si>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</si>
  <si>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</si>
  <si>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</si>
  <si>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</si>
  <si>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</si>
  <si>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</si>
  <si>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</si>
  <si>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</si>
  <si>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</si>
  <si>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</si>
  <si>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</si>
  <si>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</si>
  <si>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</si>
  <si>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</si>
  <si>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</si>
  <si>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</si>
  <si>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</si>
  <si>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</si>
  <si>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</si>
  <si>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</si>
  <si>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</si>
  <si>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</si>
  <si>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</si>
  <si>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</si>
  <si>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</si>
  <si>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</si>
  <si>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</si>
  <si>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</si>
  <si>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</si>
  <si>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</si>
  <si>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</si>
  <si>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</si>
  <si>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</si>
  <si>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</si>
  <si>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</si>
  <si>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</si>
  <si>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</si>
  <si>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</si>
  <si>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</si>
  <si>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</si>
  <si>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</si>
  <si>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</si>
  <si>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</si>
  <si>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</si>
  <si>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</si>
  <si>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</si>
  <si>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</si>
  <si>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</si>
  <si>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</si>
  <si>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</si>
  <si>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</si>
  <si>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</si>
  <si>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</si>
  <si>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</si>
  <si>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</si>
  <si>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</si>
  <si>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</si>
  <si>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</si>
  <si>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</si>
  <si>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</si>
  <si>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</si>
  <si>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</si>
  <si>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</si>
  <si>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</si>
  <si>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</si>
  <si>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</si>
  <si>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</si>
  <si>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</si>
  <si>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</si>
  <si>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</si>
  <si>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</si>
  <si>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</si>
  <si>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</si>
  <si>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</si>
  <si>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</si>
  <si>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</si>
  <si>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</si>
  <si>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</si>
  <si>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</si>
  <si>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</si>
  <si>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</si>
  <si>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</si>
  <si>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</si>
  <si>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</si>
  <si>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</si>
  <si>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</si>
  <si>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</si>
  <si>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</si>
  <si>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</si>
  <si>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</si>
  <si>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</si>
  <si>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</si>
  <si>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</si>
  <si>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</si>
  <si>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</si>
  <si>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</si>
  <si>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</si>
  <si>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</si>
  <si>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</si>
  <si>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</si>
  <si>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</si>
  <si>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</si>
  <si>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</si>
  <si>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</si>
  <si>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</si>
  <si>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</si>
  <si>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</si>
  <si>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</si>
  <si>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</si>
  <si>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</si>
  <si>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</si>
  <si>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</si>
  <si>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</si>
  <si>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</si>
  <si>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</si>
  <si>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</si>
  <si>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</si>
  <si>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</si>
  <si>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</si>
  <si>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</si>
  <si>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</si>
  <si>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</si>
  <si>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</si>
  <si>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</si>
  <si>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</si>
  <si>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</si>
  <si>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</si>
  <si>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</si>
  <si>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</si>
  <si>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</si>
  <si>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</si>
  <si>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</si>
  <si>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</si>
  <si>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</si>
  <si>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</si>
  <si>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</si>
  <si>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</si>
  <si>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</si>
  <si>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</si>
  <si>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</si>
  <si>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</si>
  <si>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</si>
  <si>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</si>
  <si>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</si>
  <si>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</si>
  <si>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</si>
  <si>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</si>
  <si>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</si>
  <si>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</si>
  <si>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</si>
  <si>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</si>
  <si>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</si>
  <si>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</si>
  <si>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</si>
  <si>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</si>
  <si>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</si>
  <si>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</si>
  <si>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</si>
  <si>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</si>
  <si>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</si>
  <si>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</si>
  <si>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</si>
  <si>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</si>
  <si>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</si>
  <si>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</si>
  <si>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</si>
  <si>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</si>
  <si>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</si>
  <si>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</si>
  <si>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</si>
  <si>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</si>
  <si>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</si>
  <si>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</si>
  <si>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</si>
  <si>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</si>
  <si>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</si>
  <si>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</si>
  <si>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</si>
  <si>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</si>
  <si>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</si>
  <si>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</si>
  <si>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</si>
  <si>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</si>
  <si>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</si>
  <si>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</si>
  <si>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</si>
  <si>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</si>
  <si>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</si>
  <si>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</si>
  <si>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</si>
  <si>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</si>
  <si>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</si>
  <si>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</si>
  <si>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</si>
  <si>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</si>
  <si>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</si>
  <si>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</si>
  <si>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</si>
  <si>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</si>
  <si>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</si>
  <si>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</si>
  <si>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</si>
  <si>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</si>
  <si>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</si>
  <si>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</si>
  <si>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</si>
  <si>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</si>
  <si>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</si>
  <si>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</si>
  <si>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</si>
  <si>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</si>
  <si>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</si>
  <si>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</si>
  <si>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</si>
  <si>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</si>
  <si>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</si>
  <si>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</si>
  <si>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</si>
  <si>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</si>
  <si>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</si>
  <si>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</si>
  <si>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</si>
  <si>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</si>
  <si>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</si>
  <si>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</si>
  <si>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</si>
  <si>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</si>
  <si>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</si>
  <si>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</si>
  <si>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</si>
  <si>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</si>
  <si>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</si>
  <si>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</si>
  <si>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</si>
  <si>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</si>
  <si>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</si>
  <si>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</si>
  <si>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</si>
  <si>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</si>
  <si>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</si>
  <si>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</si>
  <si>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</si>
  <si>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</si>
  <si>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</si>
  <si>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</si>
  <si>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</si>
  <si>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</si>
  <si>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</si>
  <si>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</si>
  <si>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</si>
  <si>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</si>
  <si>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</si>
  <si>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</si>
  <si>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</si>
  <si>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</si>
  <si>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</si>
  <si>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</si>
  <si>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</si>
  <si>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</si>
  <si>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</si>
  <si>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</si>
  <si>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</si>
  <si>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</si>
  <si>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</si>
  <si>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</si>
  <si>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</si>
  <si>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</si>
  <si>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</si>
  <si>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</si>
  <si>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</si>
  <si>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</si>
  <si>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</si>
  <si>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</si>
  <si>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</si>
  <si>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</si>
  <si>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</si>
  <si>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</si>
  <si>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</si>
  <si>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</si>
  <si>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</si>
  <si>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</si>
  <si>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</si>
  <si>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</si>
  <si>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</si>
  <si>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</si>
  <si>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</si>
  <si>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</si>
  <si>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</si>
  <si>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</si>
  <si>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</si>
  <si>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</si>
  <si>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</si>
  <si>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</si>
  <si>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</si>
  <si>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</si>
  <si>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</si>
  <si>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</si>
  <si>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</si>
  <si>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</si>
  <si>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</si>
  <si>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</si>
  <si>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</si>
  <si>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</si>
  <si>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</si>
  <si>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</si>
  <si>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</si>
  <si>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</si>
  <si>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</si>
  <si>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</si>
  <si>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</si>
  <si>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</si>
  <si>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</si>
  <si>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</si>
  <si>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</si>
  <si>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</si>
  <si>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</si>
  <si>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</si>
  <si>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</si>
  <si>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</si>
  <si>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</si>
  <si>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</si>
  <si>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</si>
  <si>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</si>
  <si>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</si>
  <si>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</si>
  <si>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</si>
  <si>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</si>
  <si>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</si>
  <si>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</si>
  <si>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</si>
  <si>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</si>
  <si>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</si>
  <si>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</si>
  <si>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</si>
  <si>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</si>
  <si>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</si>
  <si>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</si>
  <si>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</si>
  <si>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</si>
  <si>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</si>
  <si>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</si>
  <si>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</si>
  <si>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</si>
  <si>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</si>
  <si>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</si>
  <si>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</si>
  <si>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</si>
  <si>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</si>
  <si>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</si>
  <si>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</si>
  <si>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</si>
  <si>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</si>
  <si>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</si>
  <si>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</si>
  <si>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</si>
  <si>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</si>
  <si>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</si>
  <si>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</si>
  <si>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</si>
  <si>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</si>
  <si>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</si>
  <si>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</si>
  <si>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</si>
  <si>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</si>
  <si>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</si>
  <si>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</si>
  <si>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</si>
  <si>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</si>
  <si>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</si>
  <si>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</si>
  <si>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</si>
  <si>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</si>
  <si>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</si>
  <si>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</si>
  <si>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</si>
  <si>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</si>
  <si>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</si>
  <si>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</si>
  <si>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</si>
  <si>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</si>
  <si>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</si>
  <si>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</si>
  <si>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</si>
  <si>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</si>
  <si>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</si>
  <si>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</si>
  <si>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</si>
  <si>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</si>
  <si>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</si>
  <si>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</si>
  <si>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</si>
  <si>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</si>
  <si>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</si>
  <si>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</si>
  <si>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</si>
  <si>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</si>
  <si>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</si>
  <si>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</si>
  <si>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</si>
  <si>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</si>
  <si>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</si>
  <si>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</si>
  <si>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</si>
  <si>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</si>
  <si>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</si>
  <si>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</si>
  <si>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</si>
  <si>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</si>
  <si>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</si>
  <si>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</si>
  <si>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</si>
  <si>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</si>
  <si>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</si>
  <si>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</si>
  <si>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</si>
  <si>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</si>
  <si>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</si>
  <si>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</si>
  <si>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</si>
  <si>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</si>
  <si>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</si>
  <si>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</si>
  <si>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</si>
  <si>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</si>
  <si>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</si>
  <si>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</si>
  <si>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</si>
  <si>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</si>
  <si>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</si>
  <si>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</si>
  <si>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</si>
  <si>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</si>
  <si>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</si>
  <si>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</si>
  <si>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</si>
  <si>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</si>
  <si>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</si>
  <si>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</si>
  <si>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</si>
  <si>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</si>
  <si>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</si>
  <si>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</si>
  <si>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</si>
  <si>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</si>
  <si>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</si>
  <si>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</si>
  <si>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</si>
  <si>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</si>
  <si>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</si>
  <si>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</si>
  <si>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</si>
  <si>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</si>
  <si>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</si>
  <si>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</si>
  <si>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</si>
  <si>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</si>
  <si>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</si>
  <si>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</si>
  <si>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</si>
  <si>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</si>
  <si>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</si>
  <si>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</si>
  <si>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</si>
  <si>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</si>
  <si>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</si>
  <si>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</si>
  <si>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</si>
  <si>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</si>
  <si>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</si>
  <si>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</si>
  <si>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</si>
  <si>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</si>
  <si>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</si>
  <si>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</si>
  <si>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</si>
  <si>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</si>
  <si>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</si>
  <si>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</si>
  <si>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</si>
  <si>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</si>
  <si>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</si>
  <si>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</si>
  <si>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</si>
  <si>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</si>
  <si>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</si>
  <si>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</si>
  <si>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</si>
  <si>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</si>
  <si>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</si>
  <si>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</si>
  <si>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</si>
  <si>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</si>
  <si>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</si>
  <si>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</si>
  <si>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</si>
  <si>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</si>
  <si>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</si>
  <si>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</si>
  <si>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</si>
  <si>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</si>
  <si>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</si>
  <si>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</si>
  <si>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</si>
  <si>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</si>
  <si>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</si>
  <si>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</si>
  <si>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</si>
  <si>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</si>
  <si>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</si>
  <si>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</si>
  <si>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</si>
  <si>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</si>
  <si>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</si>
  <si>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</si>
  <si>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</si>
  <si>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</si>
  <si>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</si>
  <si>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</si>
  <si>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</si>
  <si>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</si>
  <si>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</si>
  <si>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</si>
  <si>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</si>
  <si>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</si>
  <si>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</si>
  <si>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</si>
  <si>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</si>
  <si>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</si>
  <si>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</si>
  <si>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</si>
  <si>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</si>
  <si>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</si>
  <si>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</si>
  <si>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</si>
  <si>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</si>
  <si>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</si>
  <si>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</si>
  <si>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</si>
  <si>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</si>
  <si>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</si>
  <si>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</si>
  <si>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</si>
  <si>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</si>
  <si>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</si>
  <si>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</si>
  <si>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</si>
  <si>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</si>
  <si>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</si>
  <si>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</si>
  <si>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</si>
  <si>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</si>
  <si>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</si>
  <si>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</si>
  <si>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</si>
  <si>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</si>
  <si>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</si>
  <si>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</si>
  <si>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</si>
  <si>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</si>
  <si>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</si>
  <si>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</si>
  <si>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</si>
  <si>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</si>
  <si>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</si>
  <si>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</si>
  <si>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</si>
  <si>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</si>
  <si>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</si>
  <si>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</si>
  <si>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</si>
  <si>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</si>
  <si>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</si>
  <si>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</si>
  <si>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</si>
  <si>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</si>
  <si>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</si>
  <si>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</si>
  <si>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</si>
  <si>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</si>
  <si>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</si>
  <si>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</si>
  <si>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</si>
  <si>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</si>
  <si>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</si>
  <si>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</si>
  <si>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</si>
  <si>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</si>
  <si>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</si>
  <si>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</si>
  <si>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</si>
  <si>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</si>
  <si>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</si>
  <si>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</si>
  <si>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</si>
  <si>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</si>
  <si>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</si>
  <si>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</si>
  <si>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</si>
  <si>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</si>
  <si>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</si>
  <si>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</si>
  <si>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</si>
  <si>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</si>
  <si>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</si>
  <si>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</si>
  <si>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</si>
  <si>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</si>
  <si>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</si>
  <si>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</si>
  <si>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</si>
  <si>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</si>
  <si>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</si>
  <si>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</si>
  <si>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</si>
  <si>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</si>
  <si>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</si>
  <si>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</si>
  <si>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</si>
  <si>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</si>
  <si>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</si>
  <si>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</si>
  <si>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</si>
  <si>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</si>
  <si>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</si>
  <si>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</si>
  <si>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</si>
  <si>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</si>
  <si>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</si>
  <si>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</si>
  <si>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</si>
  <si>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</si>
  <si>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</si>
  <si>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</si>
  <si>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</si>
  <si>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</si>
  <si>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</si>
  <si>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</si>
  <si>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</si>
  <si>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</si>
  <si>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</si>
  <si>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</si>
  <si>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</si>
  <si>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</si>
  <si>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</si>
  <si>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</si>
  <si>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</si>
  <si>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</si>
  <si>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</si>
  <si>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</si>
  <si>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</si>
  <si>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</si>
  <si>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</si>
  <si>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</si>
  <si>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</si>
  <si>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</si>
  <si>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</si>
  <si>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</si>
  <si>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</si>
  <si>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</si>
  <si>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</si>
  <si>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</si>
  <si>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</si>
  <si>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</si>
  <si>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</si>
  <si>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</si>
  <si>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</si>
  <si>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</si>
  <si>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</si>
  <si>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</si>
  <si>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</si>
  <si>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</si>
  <si>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</si>
  <si>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</si>
  <si>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</si>
  <si>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</si>
  <si>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</si>
  <si>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</si>
  <si>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</si>
  <si>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</si>
  <si>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</si>
  <si>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</si>
  <si>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</si>
  <si>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</si>
  <si>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</si>
  <si>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</si>
  <si>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</si>
  <si>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</si>
  <si>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</si>
  <si>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</si>
  <si>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</si>
  <si>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</si>
  <si>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</si>
  <si>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</si>
  <si>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</si>
  <si>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</si>
  <si>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</si>
  <si>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</si>
  <si>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</si>
  <si>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</si>
  <si>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</si>
  <si>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</si>
  <si>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</si>
  <si>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</si>
  <si>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</si>
  <si>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</si>
  <si>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</si>
  <si>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</si>
  <si>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</si>
  <si>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</si>
  <si>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</si>
  <si>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</si>
  <si>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</si>
  <si>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</si>
  <si>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</si>
  <si>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</si>
  <si>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</si>
  <si>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</si>
  <si>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</si>
  <si>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</si>
  <si>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</si>
  <si>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</si>
  <si>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</si>
  <si>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</si>
  <si>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</si>
  <si>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</si>
  <si>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</si>
  <si>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</si>
  <si>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</si>
  <si>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</si>
  <si>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</si>
  <si>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</si>
  <si>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</si>
  <si>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</si>
  <si>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</si>
  <si>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</si>
  <si>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</si>
  <si>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</si>
  <si>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</si>
  <si>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</si>
  <si>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</si>
  <si>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</si>
  <si>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</si>
  <si>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</si>
  <si>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</si>
  <si>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</si>
  <si>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</si>
  <si>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</si>
  <si>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</si>
  <si>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</si>
  <si>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</si>
  <si>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</si>
  <si>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</si>
  <si>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</si>
  <si>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</si>
  <si>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</si>
  <si>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</si>
  <si>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</si>
  <si>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</si>
  <si>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</si>
  <si>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</si>
  <si>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</si>
  <si>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</si>
  <si>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</si>
  <si>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</si>
  <si>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</si>
  <si>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</si>
  <si>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</si>
  <si>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</si>
  <si>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</si>
  <si>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</si>
  <si>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</si>
  <si>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</si>
  <si>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</si>
  <si>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</si>
  <si>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</si>
  <si>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</si>
  <si>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</si>
  <si>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</si>
  <si>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</si>
  <si>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</si>
  <si>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</si>
  <si>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</si>
  <si>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</si>
  <si>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</si>
  <si>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</si>
  <si>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</si>
  <si>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</si>
  <si>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</si>
  <si>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</si>
  <si>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</si>
  <si>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</si>
  <si>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</si>
  <si>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</si>
  <si>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</si>
  <si>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</si>
  <si>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</si>
  <si>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</si>
  <si>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</si>
  <si>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</si>
  <si>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</si>
  <si>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</si>
  <si>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</si>
  <si>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</si>
  <si>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</si>
  <si>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</si>
  <si>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</si>
  <si>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</si>
  <si>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</si>
  <si>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</si>
  <si>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</si>
  <si>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</si>
  <si>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</si>
  <si>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</si>
  <si>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</si>
  <si>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</si>
  <si>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</si>
  <si>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</si>
  <si>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</si>
  <si>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</si>
  <si>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</si>
  <si>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</si>
  <si>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</si>
  <si>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</si>
  <si>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</si>
  <si>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</si>
  <si>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</si>
  <si>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</si>
  <si>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</si>
  <si>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</si>
  <si>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</si>
  <si>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</si>
  <si>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</si>
  <si>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</si>
  <si>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</si>
  <si>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</si>
  <si>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</si>
  <si>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</si>
  <si>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</si>
  <si>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</si>
  <si>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</si>
  <si>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</si>
  <si>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</si>
  <si>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</si>
  <si>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</si>
  <si>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</si>
  <si>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</si>
  <si>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</si>
  <si>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</si>
  <si>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</si>
  <si>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</si>
  <si>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</si>
  <si>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</si>
  <si>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</si>
  <si>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</si>
  <si>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</si>
  <si>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</si>
  <si>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</si>
  <si>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</si>
  <si>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</si>
  <si>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</si>
  <si>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</si>
  <si>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</si>
  <si>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</si>
  <si>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</si>
  <si>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</si>
  <si>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</si>
  <si>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</si>
  <si>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</si>
  <si>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</si>
  <si>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</si>
  <si>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</si>
  <si>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</si>
  <si>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</si>
  <si>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</si>
  <si>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</si>
  <si>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</si>
  <si>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</si>
  <si>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</si>
  <si>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</si>
  <si>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</si>
  <si>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</si>
  <si>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</si>
  <si>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</si>
  <si>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</si>
  <si>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</si>
  <si>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</si>
  <si>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</si>
  <si>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</si>
  <si>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</si>
  <si>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</si>
  <si>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</si>
  <si>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</si>
  <si>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</si>
  <si>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</si>
  <si>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</si>
  <si>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</si>
  <si>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</si>
  <si>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</si>
  <si>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</si>
  <si>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</si>
  <si>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</si>
  <si>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</si>
  <si>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</si>
  <si>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</si>
  <si>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</si>
  <si>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</si>
  <si>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</si>
  <si>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</si>
  <si>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</si>
  <si>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</si>
  <si>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</si>
  <si>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</si>
  <si>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</si>
  <si>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</si>
  <si>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</si>
  <si>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</si>
  <si>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</si>
  <si>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</si>
  <si>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</si>
  <si>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</si>
  <si>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</si>
  <si>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</si>
  <si>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</si>
  <si>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</si>
  <si>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</si>
  <si>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</si>
  <si>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</si>
  <si>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</si>
  <si>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</si>
  <si>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</si>
  <si>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</si>
  <si>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</si>
  <si>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</si>
  <si>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</si>
  <si>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</si>
  <si>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</si>
  <si>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</si>
  <si>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</si>
  <si>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</si>
  <si>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</si>
  <si>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</si>
  <si>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</si>
  <si>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</si>
  <si>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</si>
  <si>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</si>
  <si>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</si>
  <si>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</si>
  <si>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</si>
  <si>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</si>
  <si>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</si>
  <si>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</si>
  <si>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</si>
  <si>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</si>
  <si>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</si>
  <si>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</si>
  <si>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</si>
  <si>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</si>
  <si>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</si>
  <si>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</si>
  <si>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</si>
  <si>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</si>
  <si>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</si>
  <si>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</si>
  <si>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</si>
  <si>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</si>
  <si>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</si>
  <si>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</si>
  <si>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</si>
  <si>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</si>
  <si>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</si>
  <si>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</si>
  <si>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</si>
  <si>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</si>
  <si>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</si>
  <si>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</si>
  <si>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</si>
  <si>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</si>
  <si>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</si>
  <si>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</si>
  <si>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</si>
  <si>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</si>
  <si>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</si>
  <si>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</si>
  <si>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</si>
  <si>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</si>
  <si>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</si>
  <si>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</si>
  <si>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</si>
  <si>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</si>
  <si>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</si>
  <si>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</si>
  <si>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</si>
  <si>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</si>
  <si>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</si>
  <si>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</si>
  <si>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</si>
  <si>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</si>
  <si>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</si>
  <si>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</si>
  <si>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</si>
  <si>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</si>
  <si>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</si>
  <si>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</si>
  <si>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</si>
  <si>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</si>
  <si>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</si>
  <si>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</si>
  <si>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</si>
  <si>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</si>
  <si>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</si>
  <si>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</si>
  <si>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</si>
  <si>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</si>
  <si>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</si>
  <si>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</si>
  <si>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</si>
  <si>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</si>
  <si>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</si>
  <si>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</si>
  <si>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</si>
  <si>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</si>
  <si>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</si>
  <si>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</si>
  <si>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</si>
  <si>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</si>
  <si>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</si>
  <si>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</si>
  <si>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</si>
  <si>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</si>
  <si>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</si>
  <si>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</si>
  <si>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</si>
  <si>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</si>
  <si>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</si>
  <si>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</si>
  <si>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</si>
  <si>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</si>
  <si>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</si>
  <si>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</si>
  <si>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</si>
  <si>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</si>
  <si>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</si>
  <si>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</si>
  <si>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</si>
  <si>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</si>
  <si>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</si>
  <si>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</si>
  <si>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</si>
  <si>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</si>
  <si>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</si>
  <si>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</si>
  <si>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</si>
  <si>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</si>
  <si>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</si>
  <si>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</si>
  <si>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</si>
  <si>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</si>
  <si>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</si>
  <si>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</si>
  <si>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</si>
  <si>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</si>
  <si>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</si>
  <si>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</si>
  <si>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</si>
  <si>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</si>
  <si>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</si>
  <si>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</si>
  <si>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</si>
  <si>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</si>
  <si>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</si>
  <si>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</si>
  <si>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</si>
  <si>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</si>
  <si>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</si>
  <si>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</si>
  <si>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</si>
  <si>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</si>
  <si>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</si>
  <si>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</si>
  <si>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</si>
  <si>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</si>
  <si>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</si>
  <si>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</si>
  <si>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</si>
  <si>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</si>
  <si>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</si>
  <si>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</si>
  <si>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</si>
  <si>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</si>
  <si>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</si>
  <si>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</si>
  <si>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</si>
  <si>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</si>
  <si>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</si>
  <si>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</si>
  <si>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</si>
  <si>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</si>
  <si>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</si>
  <si>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</si>
  <si>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</si>
  <si>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</si>
  <si>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</si>
  <si>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</si>
  <si>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</si>
  <si>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</si>
  <si>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</si>
  <si>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</si>
  <si>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</si>
  <si>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</si>
  <si>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</si>
  <si>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</si>
  <si>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</si>
  <si>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</si>
  <si>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</si>
  <si>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</si>
  <si>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</si>
  <si>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</si>
  <si>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</si>
  <si>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</si>
  <si>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</si>
  <si>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</si>
  <si>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</si>
  <si>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</si>
  <si>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</si>
  <si>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</si>
  <si>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</si>
  <si>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</si>
  <si>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</si>
  <si>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</si>
  <si>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</si>
  <si>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</si>
  <si>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</si>
  <si>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</si>
  <si>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</si>
  <si>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</si>
  <si>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</si>
  <si>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</si>
  <si>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</si>
  <si>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</si>
  <si>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</si>
  <si>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</si>
  <si>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</si>
  <si>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</si>
  <si>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</si>
  <si>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</si>
  <si>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</si>
  <si>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</si>
  <si>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</si>
  <si>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</si>
  <si>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</si>
  <si>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</si>
  <si>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</si>
  <si>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</si>
  <si>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</si>
  <si>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</si>
  <si>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</si>
  <si>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</si>
  <si>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</si>
  <si>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</si>
  <si>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</si>
  <si>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</si>
  <si>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</si>
  <si>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</si>
  <si>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</si>
  <si>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</si>
  <si>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</si>
  <si>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</si>
  <si>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</si>
  <si>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</si>
  <si>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</si>
  <si>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</si>
  <si>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</si>
  <si>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</si>
  <si>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</si>
  <si>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</si>
  <si>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</si>
  <si>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</si>
  <si>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</si>
  <si>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</si>
  <si>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</si>
  <si>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</si>
  <si>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</si>
  <si>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</si>
  <si>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</si>
  <si>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</si>
  <si>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</si>
  <si>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</si>
  <si>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</si>
  <si>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</si>
  <si>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</si>
  <si>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</si>
  <si>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</si>
  <si>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</si>
  <si>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</si>
  <si>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</si>
  <si>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</si>
  <si>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</si>
  <si>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</si>
  <si>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</si>
  <si>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</si>
  <si>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</si>
  <si>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</si>
  <si>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</si>
  <si>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</si>
  <si>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</si>
  <si>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</si>
  <si>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</si>
  <si>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</si>
  <si>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</si>
  <si>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</si>
  <si>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</si>
  <si>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</si>
  <si>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</si>
  <si>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</si>
  <si>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</si>
  <si>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</si>
  <si>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</si>
  <si>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</si>
  <si>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</si>
  <si>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</si>
  <si>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</si>
  <si>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</si>
  <si>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</si>
  <si>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</si>
  <si>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</si>
  <si>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</si>
  <si>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</si>
  <si>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</si>
  <si>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</si>
  <si>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</si>
  <si>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</si>
  <si>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</si>
  <si>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</si>
  <si>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</si>
  <si>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</si>
  <si>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</si>
  <si>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</si>
  <si>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</si>
  <si>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</si>
  <si>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</si>
  <si>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</si>
  <si>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</si>
  <si>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</si>
  <si>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</si>
  <si>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</si>
  <si>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</si>
  <si>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</si>
  <si>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</si>
  <si>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</si>
  <si>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</si>
  <si>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</si>
  <si>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</si>
  <si>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</si>
  <si>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</si>
  <si>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</si>
  <si>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</si>
  <si>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</si>
  <si>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</si>
  <si>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</si>
  <si>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</si>
  <si>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</si>
  <si>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</si>
  <si>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</si>
  <si>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</si>
  <si>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</si>
  <si>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</si>
  <si>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</si>
  <si>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</si>
  <si>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</si>
  <si>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</si>
  <si>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</si>
  <si>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</si>
  <si>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</si>
  <si>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</si>
  <si>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</si>
  <si>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</si>
  <si>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</si>
  <si>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</si>
  <si>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</si>
  <si>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</si>
  <si>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</si>
  <si>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</si>
  <si>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</si>
  <si>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</si>
  <si>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</si>
  <si>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</si>
  <si>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</si>
  <si>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</si>
  <si>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</si>
  <si>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</si>
  <si>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</si>
  <si>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</si>
  <si>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</si>
  <si>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</si>
  <si>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</si>
  <si>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</si>
  <si>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</si>
  <si>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</si>
  <si>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</si>
  <si>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</si>
  <si>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</si>
  <si>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</si>
  <si>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</si>
  <si>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</si>
  <si>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</si>
  <si>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</si>
  <si>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</si>
  <si>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</si>
  <si>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</si>
  <si>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</si>
  <si>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</si>
  <si>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</si>
  <si>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</si>
  <si>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</si>
  <si>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</si>
  <si>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</si>
  <si>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</si>
  <si>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</si>
  <si>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</si>
  <si>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</si>
  <si>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</si>
  <si>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</si>
  <si>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</si>
  <si>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</si>
  <si>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</si>
  <si>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</si>
  <si>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</si>
  <si>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</si>
  <si>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</si>
  <si>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</si>
  <si>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</si>
  <si>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</si>
  <si>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</si>
  <si>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</si>
  <si>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</si>
  <si>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</si>
  <si>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</si>
  <si>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</si>
  <si>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</si>
  <si>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</si>
  <si>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</si>
  <si>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</si>
  <si>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</si>
  <si>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</si>
  <si>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</si>
  <si>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</si>
  <si>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</si>
  <si>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</si>
  <si>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</si>
  <si>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</si>
  <si>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</si>
  <si>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</si>
  <si>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</si>
  <si>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</si>
  <si>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</si>
  <si>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</si>
  <si>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</si>
  <si>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</si>
  <si>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</si>
  <si>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</si>
  <si>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</si>
  <si>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</si>
  <si>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</si>
  <si>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</si>
  <si>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</si>
  <si>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</si>
  <si>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</si>
  <si>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</si>
  <si>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</si>
  <si>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</si>
  <si>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</si>
  <si>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</si>
  <si>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</si>
  <si>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</si>
  <si>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</si>
  <si>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</si>
  <si>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</si>
  <si>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</si>
  <si>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</si>
  <si>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</si>
  <si>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</si>
  <si>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</si>
  <si>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</si>
  <si>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</si>
  <si>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</si>
  <si>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</si>
  <si>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</si>
  <si>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</si>
  <si>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</si>
  <si>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</si>
  <si>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</si>
  <si>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</si>
  <si>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</si>
  <si>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</si>
  <si>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</si>
  <si>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</si>
  <si>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</si>
  <si>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</si>
  <si>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</si>
  <si>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</si>
  <si>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</si>
  <si>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</si>
  <si>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</si>
  <si>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</si>
  <si>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</si>
  <si>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</si>
  <si>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</si>
  <si>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</si>
  <si>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</si>
  <si>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</si>
  <si>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</si>
  <si>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</si>
  <si>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</si>
  <si>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</si>
  <si>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</si>
  <si>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</si>
  <si>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</si>
  <si>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</si>
  <si>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</si>
  <si>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</si>
  <si>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</si>
  <si>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</si>
  <si>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</si>
  <si>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</si>
  <si>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</si>
  <si>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</si>
  <si>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</si>
  <si>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</si>
  <si>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</si>
  <si>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</si>
  <si>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</si>
  <si>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</si>
  <si>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</si>
  <si>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</si>
  <si>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</si>
  <si>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</si>
  <si>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</si>
  <si>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</si>
  <si>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</si>
  <si>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</si>
  <si>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</si>
  <si>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</si>
  <si>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</si>
  <si>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</si>
  <si>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</si>
  <si>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</si>
  <si>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</si>
  <si>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</si>
  <si>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</si>
  <si>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</si>
  <si>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</si>
  <si>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</si>
  <si>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</si>
  <si>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</si>
  <si>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</si>
  <si>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</si>
  <si>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</si>
  <si>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</si>
  <si>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</si>
  <si>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</si>
  <si>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</si>
  <si>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</si>
  <si>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</si>
  <si>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</si>
  <si>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</si>
  <si>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</si>
  <si>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</si>
  <si>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</si>
  <si>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</si>
  <si>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</si>
  <si>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</si>
  <si>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</si>
  <si>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</si>
  <si>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</si>
  <si>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</si>
  <si>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</si>
  <si>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</si>
  <si>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</si>
  <si>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</si>
  <si>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</si>
  <si>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</si>
  <si>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</si>
  <si>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</si>
  <si>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</si>
  <si>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</si>
  <si>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</si>
  <si>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</si>
  <si>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</si>
  <si>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</si>
  <si>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</si>
  <si>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</si>
  <si>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</si>
  <si>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</si>
  <si>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</si>
  <si>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</si>
  <si>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</si>
  <si>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</si>
  <si>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</si>
  <si>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</si>
  <si>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</si>
  <si>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</si>
  <si>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</si>
  <si>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</si>
  <si>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</si>
  <si>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</si>
  <si>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</si>
  <si>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</si>
  <si>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</si>
  <si>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</si>
  <si>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</si>
  <si>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</si>
  <si>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</si>
  <si>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</si>
  <si>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</si>
  <si>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</si>
  <si>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</si>
  <si>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</si>
  <si>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</si>
  <si>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</si>
  <si>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</si>
  <si>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</si>
  <si>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</si>
  <si>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</si>
  <si>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</si>
  <si>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</si>
  <si>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</si>
  <si>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</si>
  <si>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</si>
  <si>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</si>
  <si>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</si>
  <si>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</si>
  <si>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</si>
  <si>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</si>
  <si>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</si>
  <si>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</si>
  <si>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</si>
  <si>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</si>
  <si>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</si>
  <si>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</si>
  <si>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</si>
  <si>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</si>
  <si>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</si>
  <si>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</si>
  <si>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</si>
  <si>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</si>
  <si>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</si>
  <si>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</si>
  <si>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</si>
  <si>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</si>
  <si>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</si>
  <si>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</si>
  <si>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</si>
  <si>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</si>
  <si>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</si>
  <si>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</si>
  <si>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</si>
  <si>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</si>
  <si>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</si>
  <si>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</si>
  <si>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</si>
  <si>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</si>
  <si>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</si>
  <si>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</si>
  <si>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</si>
  <si>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</si>
  <si>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</si>
  <si>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</si>
  <si>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</si>
  <si>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</si>
  <si>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</si>
  <si>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</si>
  <si>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</si>
  <si>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</si>
  <si>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</si>
  <si>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</si>
  <si>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</si>
  <si>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</si>
  <si>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</si>
  <si>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</si>
  <si>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</si>
  <si>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</si>
  <si>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</si>
  <si>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</si>
  <si>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</si>
  <si>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</si>
  <si>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</si>
  <si>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</si>
  <si>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</si>
  <si>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</si>
  <si>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</si>
  <si>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</si>
  <si>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</si>
  <si>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</si>
  <si>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</si>
  <si>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</si>
  <si>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</si>
  <si>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</si>
  <si>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</si>
  <si>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</si>
  <si>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</si>
  <si>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</si>
  <si>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</si>
  <si>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</si>
  <si>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</si>
  <si>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</si>
  <si>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</si>
  <si>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</si>
  <si>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</si>
  <si>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</si>
  <si>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</si>
  <si>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</si>
  <si>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</si>
  <si>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</si>
  <si>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</si>
  <si>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</si>
  <si>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</si>
  <si>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</si>
  <si>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</si>
  <si>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</si>
  <si>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</si>
  <si>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</si>
  <si>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</si>
  <si>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</si>
  <si>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</si>
  <si>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</si>
  <si>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</si>
  <si>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</si>
  <si>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</si>
  <si>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</si>
  <si>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</si>
  <si>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</si>
  <si>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</si>
  <si>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</si>
  <si>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</si>
  <si>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</si>
  <si>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</si>
  <si>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</si>
  <si>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</si>
  <si>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</si>
  <si>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</si>
  <si>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</si>
  <si>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</si>
  <si>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</si>
  <si>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</si>
  <si>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</si>
  <si>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</si>
  <si>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</si>
  <si>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</si>
  <si>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</si>
  <si>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</si>
  <si>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</si>
  <si>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</si>
  <si>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</si>
  <si>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</si>
  <si>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</si>
  <si>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</si>
  <si>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</si>
  <si>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</si>
  <si>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</si>
  <si>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</si>
  <si>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</si>
  <si>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</si>
  <si>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</si>
  <si>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</si>
  <si>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</si>
  <si>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</si>
  <si>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</si>
  <si>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</si>
  <si>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</si>
  <si>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</si>
  <si>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</si>
  <si>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</si>
  <si>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</si>
  <si>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</si>
  <si>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</si>
  <si>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</si>
  <si>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</si>
  <si>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</si>
  <si>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</si>
  <si>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</si>
  <si>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</si>
  <si>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</si>
  <si>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</si>
  <si>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</si>
  <si>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</si>
  <si>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</si>
  <si>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</si>
  <si>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</si>
  <si>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</si>
  <si>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</si>
  <si>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</si>
  <si>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</si>
  <si>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</si>
  <si>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</si>
  <si>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</si>
  <si>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</si>
  <si>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</si>
  <si>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</si>
  <si>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</si>
  <si>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</si>
  <si>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</si>
  <si>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</si>
  <si>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</si>
  <si>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</si>
  <si>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</si>
  <si>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</si>
  <si>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</si>
  <si>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</si>
  <si>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</si>
  <si>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</si>
  <si>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</si>
  <si>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</si>
  <si>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</si>
  <si>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</si>
  <si>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</si>
  <si>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</si>
  <si>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</si>
  <si>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</si>
  <si>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</si>
  <si>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</si>
  <si>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</si>
  <si>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</si>
  <si>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</si>
  <si>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</si>
  <si>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</si>
  <si>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</si>
  <si>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</si>
  <si>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</si>
  <si>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</si>
  <si>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</si>
  <si>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</si>
  <si>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</si>
  <si>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</si>
  <si>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</si>
  <si>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</si>
  <si>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</si>
  <si>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</si>
  <si>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</si>
  <si>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</si>
  <si>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</si>
  <si>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</si>
  <si>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</si>
  <si>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</si>
  <si>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</si>
  <si>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</si>
  <si>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</si>
  <si>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</si>
  <si>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</si>
  <si>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</si>
  <si>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</si>
  <si>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</si>
  <si>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</si>
  <si>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</si>
  <si>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</si>
  <si>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</si>
  <si>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</si>
  <si>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</si>
  <si>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</si>
  <si>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</si>
  <si>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</si>
  <si>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</si>
  <si>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</si>
  <si>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</si>
  <si>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</si>
  <si>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</si>
  <si>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</si>
  <si>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</si>
  <si>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</si>
  <si>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</si>
  <si>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</si>
  <si>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</si>
  <si>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</si>
  <si>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</si>
  <si>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</si>
  <si>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</si>
  <si>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</si>
  <si>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</si>
  <si>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</si>
  <si>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</si>
  <si>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</si>
  <si>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</si>
  <si>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</si>
  <si>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</si>
  <si>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</si>
  <si>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</si>
  <si>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</si>
  <si>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</si>
  <si>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</si>
  <si>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</si>
  <si>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</si>
  <si>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</si>
  <si>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</si>
  <si>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</si>
  <si>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</si>
  <si>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</si>
  <si>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</si>
  <si>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</si>
  <si>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</si>
  <si>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</si>
  <si>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</si>
  <si>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</si>
  <si>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</si>
  <si>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</si>
  <si>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</si>
  <si>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</si>
  <si>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</si>
  <si>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</si>
  <si>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</si>
  <si>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</si>
  <si>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</si>
  <si>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</si>
  <si>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</si>
  <si>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</si>
  <si>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</si>
  <si>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</si>
  <si>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</si>
  <si>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</si>
  <si>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</si>
  <si>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</si>
  <si>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</si>
  <si>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</si>
  <si>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</si>
  <si>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</si>
  <si>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</si>
  <si>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</si>
  <si>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</si>
  <si>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</si>
  <si>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</si>
  <si>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</si>
  <si>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</si>
  <si>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</si>
  <si>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</si>
  <si>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</si>
  <si>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</si>
  <si>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</si>
  <si>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</si>
  <si>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</si>
  <si>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</si>
  <si>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</si>
  <si>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</si>
  <si>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</si>
  <si>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</si>
  <si>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</si>
  <si>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</si>
  <si>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</si>
  <si>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</si>
  <si>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</si>
  <si>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</si>
  <si>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</si>
  <si>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</si>
  <si>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</si>
  <si>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</si>
  <si>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</si>
  <si>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</si>
  <si>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</si>
  <si>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</si>
  <si>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</si>
  <si>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</si>
  <si>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</si>
  <si>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</si>
  <si>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</si>
  <si>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</si>
  <si>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</si>
  <si>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</si>
  <si>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</si>
  <si>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</si>
  <si>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</si>
  <si>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</si>
  <si>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</si>
  <si>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</si>
  <si>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</si>
  <si>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</si>
  <si>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</si>
  <si>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</si>
  <si>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</si>
  <si>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</si>
  <si>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</si>
  <si>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</si>
  <si>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</si>
  <si>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</si>
  <si>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</si>
  <si>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</si>
  <si>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</si>
  <si>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</si>
  <si>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</si>
  <si>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</si>
  <si>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</si>
  <si>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</si>
  <si>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</si>
  <si>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</si>
  <si>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</si>
  <si>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</si>
  <si>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</si>
  <si>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</si>
  <si>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</si>
  <si>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</si>
  <si>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</si>
  <si>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</si>
  <si>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</si>
  <si>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</si>
  <si>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</si>
  <si>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</si>
  <si>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</si>
  <si>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</si>
  <si>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</si>
  <si>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</si>
  <si>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</si>
  <si>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</si>
  <si>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</si>
  <si>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</si>
  <si>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</si>
  <si>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</si>
  <si>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</si>
  <si>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</si>
  <si>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</si>
  <si>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</si>
  <si>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</si>
  <si>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</si>
  <si>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</si>
  <si>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</si>
  <si>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</si>
  <si>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</si>
  <si>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</si>
  <si>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</si>
  <si>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</si>
  <si>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</si>
  <si>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</si>
  <si>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</si>
  <si>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</si>
  <si>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</si>
  <si>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</si>
  <si>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</si>
  <si>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</si>
  <si>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</si>
  <si>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</si>
  <si>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</si>
  <si>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</si>
  <si>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</si>
  <si>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</si>
  <si>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</si>
  <si>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</si>
  <si>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</si>
  <si>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</si>
  <si>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</si>
  <si>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</si>
  <si>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</si>
  <si>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</si>
  <si>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</si>
  <si>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</si>
  <si>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</si>
  <si>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</si>
  <si>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</si>
  <si>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</si>
  <si>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</si>
  <si>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</si>
  <si>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</si>
  <si>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</si>
  <si>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</si>
  <si>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</si>
  <si>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</si>
  <si>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</si>
  <si>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</si>
  <si>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</si>
  <si>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</si>
  <si>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</si>
  <si>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</si>
  <si>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</si>
  <si>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</si>
  <si>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</si>
  <si>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</si>
  <si>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</si>
  <si>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</si>
  <si>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</si>
  <si>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</si>
  <si>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</si>
  <si>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</si>
  <si>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</si>
  <si>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</si>
  <si>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</si>
  <si>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</si>
  <si>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</si>
  <si>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</si>
  <si>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</si>
  <si>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</si>
  <si>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</si>
  <si>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</si>
  <si>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</si>
  <si>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</si>
  <si>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</si>
  <si>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</si>
  <si>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</si>
  <si>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</si>
  <si>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</si>
  <si>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</si>
  <si>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</si>
  <si>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</si>
  <si>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</si>
  <si>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</si>
  <si>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</si>
  <si>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</si>
  <si>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</si>
  <si>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</si>
  <si>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</si>
  <si>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</si>
  <si>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</si>
  <si>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</si>
  <si>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</si>
  <si>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</si>
  <si>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</si>
  <si>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</si>
  <si>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</si>
  <si>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</si>
  <si>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</si>
  <si>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</si>
  <si>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</si>
  <si>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</si>
  <si>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</si>
  <si>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</si>
  <si>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</si>
  <si>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</si>
  <si>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</si>
  <si>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</si>
  <si>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</si>
  <si>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</si>
  <si>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</si>
  <si>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</si>
  <si>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</si>
  <si>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</si>
  <si>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</si>
  <si>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</si>
  <si>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</si>
  <si>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</si>
  <si>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</si>
  <si>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</si>
  <si>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</si>
  <si>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</si>
  <si>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</si>
  <si>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</si>
  <si>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</si>
  <si>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</si>
  <si>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</si>
  <si>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</si>
  <si>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</si>
  <si>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</si>
  <si>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</si>
  <si>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</si>
  <si>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</si>
  <si>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</si>
  <si>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</si>
  <si>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</si>
  <si>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</si>
  <si>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</si>
  <si>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</si>
  <si>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</si>
  <si>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</si>
  <si>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</si>
  <si>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</si>
  <si>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</si>
  <si>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</si>
  <si>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</si>
  <si>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</si>
  <si>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</si>
  <si>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</si>
  <si>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</si>
  <si>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</si>
  <si>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</si>
  <si>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</si>
  <si>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</si>
  <si>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</si>
  <si>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</si>
  <si>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</si>
  <si>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</si>
  <si>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</si>
  <si>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</si>
  <si>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</si>
  <si>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</si>
  <si>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</si>
  <si>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</si>
  <si>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</si>
  <si>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</si>
  <si>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</si>
  <si>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</si>
  <si>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</si>
  <si>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</si>
  <si>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</si>
  <si>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</si>
  <si>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</si>
  <si>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</si>
  <si>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</si>
  <si>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</si>
  <si>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</si>
  <si>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</si>
  <si>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</si>
  <si>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</si>
  <si>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</si>
  <si>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</si>
  <si>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</si>
  <si>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</si>
  <si>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</si>
  <si>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</si>
  <si>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</si>
  <si>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</si>
  <si>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</si>
  <si>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</si>
  <si>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</si>
  <si>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</si>
  <si>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</si>
  <si>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</si>
  <si>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</si>
  <si>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</si>
  <si>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</si>
  <si>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</si>
  <si>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</si>
  <si>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</si>
  <si>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</si>
  <si>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</si>
  <si>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</si>
  <si>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</si>
  <si>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</si>
  <si>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</si>
  <si>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</si>
  <si>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</si>
  <si>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</si>
  <si>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</si>
  <si>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</si>
  <si>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</si>
  <si>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</si>
  <si>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</si>
  <si>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</si>
  <si>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</si>
  <si>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</si>
  <si>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</si>
  <si>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</si>
  <si>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</si>
  <si>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</si>
  <si>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</si>
  <si>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</si>
  <si>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</si>
  <si>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</si>
  <si>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</si>
  <si>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</si>
  <si>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</si>
  <si>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</si>
  <si>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</si>
  <si>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</si>
  <si>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</si>
  <si>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</si>
  <si>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</si>
  <si>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</si>
  <si>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</si>
  <si>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</si>
  <si>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</si>
  <si>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</si>
  <si>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</si>
  <si>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</si>
  <si>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</si>
  <si>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</si>
  <si>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</si>
  <si>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</si>
  <si>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</si>
  <si>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</si>
  <si>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</si>
  <si>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</si>
  <si>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</si>
  <si>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</si>
  <si>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</si>
  <si>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</si>
  <si>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</si>
  <si>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</si>
  <si>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</si>
  <si>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</si>
  <si>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</si>
  <si>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</si>
  <si>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</si>
  <si>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</si>
  <si>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</si>
  <si>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</si>
  <si>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</si>
  <si>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</si>
  <si>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</si>
  <si>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</si>
  <si>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</si>
  <si>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</si>
  <si>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</si>
  <si>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</si>
  <si>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</si>
  <si>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</si>
  <si>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</si>
  <si>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</si>
  <si>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</si>
  <si>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</si>
  <si>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</si>
  <si>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</si>
  <si>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</si>
  <si>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</si>
  <si>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</si>
  <si>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</si>
  <si>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</si>
  <si>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</si>
  <si>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</si>
  <si>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</si>
  <si>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</si>
  <si>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</si>
  <si>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</si>
  <si>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</si>
  <si>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</si>
  <si>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</si>
  <si>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</si>
  <si>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</si>
  <si>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</si>
  <si>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</si>
  <si>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</si>
  <si>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</si>
  <si>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</si>
  <si>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</si>
  <si>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</si>
  <si>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</si>
  <si>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</si>
  <si>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</si>
  <si>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</si>
  <si>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</si>
  <si>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</si>
  <si>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</si>
  <si>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</si>
  <si>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</si>
  <si>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</si>
  <si>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</si>
  <si>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</si>
  <si>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</si>
  <si>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</si>
  <si>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</si>
  <si>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</si>
  <si>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</si>
  <si>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</si>
  <si>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</si>
  <si>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</si>
  <si>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</si>
  <si>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</si>
  <si>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</si>
  <si>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</si>
  <si>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</si>
  <si>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</si>
  <si>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</si>
  <si>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</si>
  <si>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</si>
  <si>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</si>
  <si>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</si>
  <si>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</si>
  <si>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</si>
  <si>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</si>
  <si>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</si>
  <si>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</si>
  <si>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</si>
  <si>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</si>
  <si>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</si>
  <si>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</si>
  <si>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</si>
  <si>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</si>
  <si>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</si>
  <si>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</si>
  <si>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</si>
  <si>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</si>
  <si>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</si>
  <si>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</si>
  <si>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</si>
  <si>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</si>
  <si>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</si>
  <si>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</si>
  <si>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</si>
  <si>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</si>
  <si>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</si>
  <si>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</si>
  <si>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</si>
  <si>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</si>
  <si>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</si>
  <si>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</si>
  <si>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</si>
  <si>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</si>
  <si>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</si>
  <si>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</si>
  <si>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</si>
  <si>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</si>
  <si>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</si>
  <si>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</si>
  <si>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</si>
  <si>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</si>
  <si>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</si>
  <si>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</si>
  <si>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</si>
  <si>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</si>
  <si>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</si>
  <si>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</si>
  <si>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</si>
  <si>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</si>
  <si>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</si>
  <si>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</si>
  <si>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</si>
  <si>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</si>
  <si>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</si>
  <si>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</si>
  <si>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</si>
  <si>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</si>
  <si>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</si>
  <si>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</si>
  <si>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</si>
  <si>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</si>
  <si>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</si>
  <si>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</si>
  <si>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</si>
  <si>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</si>
  <si>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</si>
  <si>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</si>
  <si>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</si>
  <si>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</si>
  <si>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</si>
  <si>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</si>
  <si>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</si>
  <si>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</si>
  <si>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</si>
  <si>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</si>
  <si>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</si>
  <si>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</si>
  <si>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</si>
  <si>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</si>
  <si>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</si>
  <si>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</si>
  <si>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</si>
  <si>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</si>
  <si>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</si>
  <si>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</si>
  <si>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</si>
  <si>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</si>
  <si>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</si>
  <si>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</si>
  <si>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</si>
  <si>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</si>
  <si>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</si>
  <si>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</si>
  <si>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</si>
  <si>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</si>
  <si>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</si>
  <si>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</si>
  <si>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</si>
  <si>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</si>
  <si>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</si>
  <si>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</si>
  <si>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</si>
  <si>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</si>
  <si>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</si>
  <si>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</si>
  <si>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</si>
  <si>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</si>
  <si>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</si>
  <si>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</si>
  <si>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</si>
  <si>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</si>
  <si>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</si>
  <si>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</si>
  <si>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</si>
  <si>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</si>
  <si>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</si>
  <si>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</si>
  <si>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</si>
  <si>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</si>
  <si>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</si>
  <si>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</si>
  <si>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</si>
  <si>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</si>
  <si>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</si>
  <si>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</si>
  <si>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</si>
  <si>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</si>
  <si>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</si>
  <si>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</si>
  <si>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</si>
  <si>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</si>
  <si>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</si>
  <si>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</si>
  <si>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</si>
  <si>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</si>
  <si>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</si>
  <si>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</si>
  <si>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</si>
  <si>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</si>
  <si>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</si>
  <si>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</si>
  <si>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</si>
  <si>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</si>
  <si>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</si>
  <si>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</si>
  <si>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</si>
  <si>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</si>
  <si>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</si>
  <si>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</si>
  <si>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</si>
  <si>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</si>
  <si>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</si>
  <si>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</si>
  <si>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</si>
  <si>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</si>
  <si>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</si>
  <si>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</si>
  <si>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</si>
  <si>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</si>
  <si>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</si>
  <si>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</si>
  <si>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</si>
  <si>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</si>
  <si>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</si>
  <si>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</si>
  <si>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</si>
  <si>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</si>
  <si>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</si>
  <si>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</si>
  <si>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</si>
  <si>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</si>
  <si>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</si>
  <si>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</si>
  <si>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</si>
  <si>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</si>
  <si>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</si>
  <si>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</si>
  <si>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</si>
  <si>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</si>
  <si>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</si>
  <si>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</si>
  <si>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</si>
  <si>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</si>
  <si>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</si>
  <si>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</si>
  <si>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</si>
  <si>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</si>
  <si>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</si>
  <si>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</si>
  <si>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</si>
  <si>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</si>
  <si>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</si>
  <si>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</si>
  <si>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</si>
  <si>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</si>
  <si>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</si>
  <si>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</si>
  <si>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</si>
  <si>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</si>
  <si>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</si>
  <si>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</si>
  <si>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</si>
  <si>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</si>
  <si>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</si>
  <si>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</si>
  <si>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</si>
  <si>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</si>
  <si>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</si>
  <si>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</si>
  <si>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</si>
  <si>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</si>
  <si>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</si>
  <si>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</si>
  <si>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</si>
  <si>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</si>
  <si>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</si>
  <si>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</si>
  <si>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</si>
  <si>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</si>
  <si>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</si>
  <si>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</si>
  <si>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</si>
  <si>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</si>
  <si>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</si>
  <si>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</si>
  <si>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</si>
  <si>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</si>
  <si>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</si>
  <si>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</si>
  <si>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</si>
  <si>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</si>
  <si>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</si>
  <si>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</si>
  <si>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</si>
  <si>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</si>
  <si>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</si>
  <si>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</si>
  <si>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</si>
  <si>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</si>
  <si>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</si>
  <si>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</si>
  <si>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</si>
  <si>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</si>
  <si>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</si>
  <si>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</si>
  <si>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</si>
  <si>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</si>
  <si>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</si>
  <si>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</si>
  <si>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</si>
  <si>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</si>
  <si>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</si>
  <si>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</si>
  <si>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</si>
  <si>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</si>
  <si>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</si>
  <si>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</si>
  <si>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</si>
  <si>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</si>
  <si>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</si>
  <si>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</si>
  <si>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</si>
  <si>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</si>
  <si>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</si>
  <si>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</si>
  <si>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</si>
  <si>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</si>
  <si>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</si>
  <si>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</si>
  <si>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</si>
  <si>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</si>
  <si>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</si>
  <si>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</si>
  <si>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</si>
  <si>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</si>
  <si>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</si>
  <si>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</si>
  <si>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</si>
  <si>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</si>
  <si>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</si>
  <si>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</si>
  <si>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</si>
  <si>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</si>
  <si>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</si>
  <si>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</si>
  <si>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</si>
  <si>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</si>
  <si>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</si>
  <si>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</si>
  <si>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</si>
  <si>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PCM-20251018-00000393</t>
  </si>
  <si>
    <t>ETA 180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</si>
  <si>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</si>
  <si>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</si>
  <si>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</si>
  <si>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</si>
  <si>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</si>
  <si>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</si>
  <si>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</si>
  <si>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</si>
  <si>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</si>
  <si>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</si>
  <si>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</si>
  <si>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</si>
  <si>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</si>
  <si>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</si>
  <si>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</si>
  <si>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</si>
  <si>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</si>
  <si>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PCM-20251018-00000383</t>
  </si>
  <si>
    <t>EM team team moved need 25 min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</si>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</sst>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285.33587326388806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4.8405607638851507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2.3361689811281394E-2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45948.284299189814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45948.284299189814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45948.284299189814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45948.284299189814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45948.284299189814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45948.284299189814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45948.284299189814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45948.284299189814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45948.284299189814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45948.284299189814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45948.284299189814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45948.284299189814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45948.284299189814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45948.284299189814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45948.284299189814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45948.284299189814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45948.284299189814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45948.284299189814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45948.284299189814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45948.284299189814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45948.284299189814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45948.284299189814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45948.284299189814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45948.284299189814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45948.284299189814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45948.284299189814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45948.284299189814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45948.284299189814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45948.284299189814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45948.284299189814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45948.284299189814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45948.284299189814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45948.284299189814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45948.284299189814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45948.284299189814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45948.284299189814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45948.284299189814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45948.284299189814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45948.284299189814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45948.284299189814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45948.284299189814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45948.284299189814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45948.284299189814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45948.284299189814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45948.284299189814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45948.284299189814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45948.284299189814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45948.284299189814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45948.284299189814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45948.284299189814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45948.284299189814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45948.284299189814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45948.284299189814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45948.284299189814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45948.284299189814</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45948.284299189814</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45948.284299189814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45948.284299189814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45948.284299189814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45948.284299189814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45948.284299189814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45948.284299189814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45948.284299189814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45948.284299189814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45948.284299189814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45948.284299189814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45948.284299189814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45948.284299189814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45948.284299189814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45948.284299189814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45948.284299189814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45948.284299189814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45948.284299189814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45948.284299189814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45948.284299189814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45948.284299189814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45948.284299189814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45948.284299189814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45948.284299189814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45948.284299189814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45948.284299189814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45948.284299189814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45948.284299189814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45948.284299189814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45948.284299189814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45948.284299189814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45948.284299189814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45948.284299189814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45948.284299189814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45948.284299189814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45948.284299189814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45948.284299189814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45948.284299189814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45948.284299189814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45948.284299189814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45948.284299189814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45948.284299189814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45948.284299189814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45948.284299189814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45948.284299189814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45948.284299189814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45948.284299189814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45948.284299189814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45948.284299189814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45948.284299189814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45948.284299189814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45948.284299189814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45948.284299189814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45948.284299189814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45948.284299189814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45948.284299189814</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45948.284299189814</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141.5572158564828</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123.28446122685273</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3.7885237268492347</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0.50027141203463543</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45948.284299189814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45"/>
      <c r="E8" s="117"/>
      <c r="F8" s="118"/>
      <c r="G8" s="119">
        <f ca="1">IFERROR(NOW()-F8,"-")</f>
        <v>45948.284299189814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45948.284299189814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45948.284299189814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45948.284299189814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45948.284299189814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45948.284299189814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45948.284299189814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45948.284299189814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45948.284299189814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45948.284299189814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45948.284299189814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45948.284299189814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45948.284299189814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45948.284299189814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45948.284299189814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45948.284299189814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45948.284299189814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45948.284299189814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45948.284299189814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45948.284299189814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45948.284299189814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45948.284299189814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45948.284299189814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45948.284299189814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45948.284299189814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45948.284299189814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45948.284299189814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45948.284299189814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45948.284299189814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45948.284299189814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45948.284299189814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45948.284299189814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45948.284299189814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45948.284299189814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45948.284299189814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45948.284299189814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45948.284299189814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45948.284299189814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45948.284299189814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45948.284299189814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45948.284299189814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45948.284299189814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45948.284299189814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45948.284299189814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45948.284299189814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45948.284299189814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45948.284299189814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45948.284299189814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45948.284299189814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45948.284299189814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45948.284299189814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45948.284299189814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45948.284299189814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45948.284299189814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45948.284299189814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45948.284299189814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45948.284299189814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45948.284299189814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45948.284299189814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45948.284299189814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45948.284299189814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45948.284299189814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45948.284299189814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45948.284299189814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45948.284299189814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45948.284299189814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45948.284299189814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45948.284299189814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45948.284299189814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45948.284299189814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45948.284299189814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45948.284299189814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45948.284299189814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45948.284299189814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45948.284299189814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45948.284299189814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45948.284299189814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45948.284299189814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45948.284299189814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45948.284299189814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45948.284299189814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45948.284299189814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45948.284299189814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45948.284299189814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45948.284299189814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45948.284299189814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45948.284299189814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45948.284299189814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45948.284299189814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45948.284299189814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45948.284299189814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45948.284299189814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45948.284299189814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45948.284299189814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45948.284299189814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45948.284299189814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45948.284299189814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45948.284299189814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45948.284299189814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45948.284299189814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39058</v>
      </c>
      <c r="B2" s="64" t="str">
        <f>IFERROR(VLOOKUP(D2,DB!A:K,11,0),"")</f>
        <v>R3</v>
      </c>
      <c r="C2" s="18">
        <v>1</v>
      </c>
      <c r="D2" s="18" t="s">
        <v>19137</v>
      </c>
      <c r="E2" s="18" t="s">
        <v>38964</v>
      </c>
      <c r="F2" s="20">
        <v>45948.272499999999</v>
      </c>
      <c r="G2" s="21">
        <f t="shared" ref="G2:G51" ca="1" si="0">IFERROR(NOW()-F2,"-")</f>
        <v>1.1799189815064892E-2</v>
      </c>
      <c r="H2" s="22">
        <v>45948.267291666663</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64"/>
      <c r="E3" s="18"/>
      <c r="F3" s="20"/>
      <c r="G3" s="21">
        <f t="shared" ca="1" si="0"/>
        <v>45948.284299189814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45948.284299189814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45948.284299189814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45948.284299189814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45948.284299189814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45948.284299189814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45948.284299189814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45948.284299189814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45948.284299189814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45948.284299189814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45948.284299189814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45948.284299189814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45948.284299189814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45948.284299189814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45948.284299189814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45948.284299189814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45948.284299189814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45948.284299189814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45948.284299189814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45948.284299189814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45948.284299189814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45948.284299189814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45948.284299189814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45948.284299189814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45948.284299189814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45948.284299189814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45948.284299189814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45948.284299189814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45948.284299189814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45948.284299189814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45948.284299189814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45948.284299189814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45948.284299189814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45948.284299189814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45948.284299189814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45948.284299189814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45948.284299189814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45948.284299189814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45948.284299189814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45948.284299189814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45948.284299189814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45948.284299189814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45948.284299189814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45948.284299189814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45948.284299189814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45948.284299189814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45948.284299189814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45948.284299189814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45948.284299189814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45948.284299189814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45948.284299189814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45948.284299189814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45948.284299189814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45948.284299189814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45948.284299189814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45948.284299189814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45948.284299189814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45948.284299189814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45948.284299189814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45948.284299189814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45948.284299189814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45948.284299189814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45948.284299189814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45948.284299189814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45948.284299189814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45948.284299189814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45948.284299189814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45948.284299189814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45948.284299189814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45948.284299189814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45948.284299189814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45948.284299189814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45948.284299189814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45948.284299189814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45948.284299189814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45948.284299189814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45948.284299189814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45948.284299189814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45948.284299189814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45948.284299189814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45948.284299189814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45948.284299189814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45948.284299189814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45948.284299189814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45948.284299189814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45948.284299189814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45948.284299189814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45948.284299189814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45948.284299189814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45948.284299189814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45948.284299189814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45948.284299189814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45948.284299189814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45948.284299189814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45948.284299189814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45948.284299189814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45948.284299189814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45948.284299189814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45948.284299189814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45948.284299189814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45948.284299189814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45948.284299189814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45948.284299189814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45948.284299189814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45948.284299189814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45948.284299189814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45948.284299189814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45948.284299189814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45948.284299189814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45948.284299189814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45948.284299189814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45948.284299189814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45948.284299189814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45948.284299189814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45948.284299189814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45948.284299189814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45948.284299189814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45948.284299189814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45948.284299189814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45948.284299189814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45948.284299189814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45948.284299189814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45948.284299189814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45948.284299189814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45948.284299189814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45948.284299189814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45948.284299189814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45948.284299189814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45948.284299189814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45948.284299189814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45948.284299189814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45948.284299189814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45948.284299189814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45948.284299189814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45948.284299189814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45948.284299189814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45948.284299189814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45948.284299189814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45948.284299189814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45948.284299189814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45948.284299189814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45948.284299189814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45948.284299189814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45948.284299189814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45948.284299189814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45948.284299189814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45948.284299189814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45948.284299189814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45948.284299189814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45948.284299189814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45948.284299189814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45948.284299189814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45948.284299189814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45948.284299189814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45948.284299189814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45948.284299189814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45948.284299189814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45948.284299189814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45948.284299189814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45948.284299189814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45948.284299189814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45948.284299189814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45948.284299189814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45948.284299189814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45948.284299189814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45948.284299189814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45948.284299189814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45948.284299189814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45948.284299189814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45948.284299189814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45948.284299189814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45948.284299189814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45948.284299189814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45948.284299189814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45948.284299189814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45948.284299189814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45948.284299189814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45948.284299189814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45948.284299189814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45948.284299189814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45948.284299189814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45948.284299189814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45948.284299189814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45948.284299189814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45948.284299189814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45948.284299189814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45948.284299189814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45948.284299189814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45948.284299189814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45948.284299189814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45948.284299189814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45948.284299189814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45948.284299189814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45948.284299189814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45948.284299189814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45948.284299189814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45948.284299189814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45948.284299189814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45948.284299189814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45948.284299189814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45948.284299189814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45948.284299189814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45948.284299189814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45948.284299189814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45948.284299189814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45948.284299189814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45948.284299189814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45948.284299189814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45948.284299189814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45948.284299189814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45948.284299189814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45948.284299189814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45948.284299189814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45948.284299189814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45948.284299189814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45948.284299189814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45948.284299189814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45948.284299189814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45948.284299189814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45948.284299189814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45948.284299189814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45948.284299189814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45948.284299189814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45948.284299189814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45948.284299189814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45948.284299189814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45948.284299189814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45948.284299189814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45948.284299189814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45948.284299189814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45948.284299189814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45948.284299189814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45948.284299189814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45948.284299189814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45948.284299189814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45948.284299189814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45948.284299189814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45948.284299189814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45948.284299189814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45948.284299189814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45948.284299189814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45948.284299189814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45948.284299189814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45948.284299189814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45948.284299189814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45948.284299189814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45948.284299189814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45948.284299189814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45948.284299189814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45948.284299189814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45948.284299189814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45948.284299189814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45948.284299189814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45948.284299189814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45948.284299189814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45948.284299189814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45948.284299189814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45948.284299189814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45948.284299189814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45948.284299189814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45948.284299189814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45948.284299189814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45948.284299189814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45948.284299189814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45948.284299189814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45948.284299189814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45948.284299189814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45948.284299189814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45948.284299189814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45948.284299189814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45948.284299189814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45948.284299189814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45948.284299189814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45948.284299189814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45948.284299189814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45948.284299189814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45948.284299189814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45948.284299189814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45948.284299189814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45948.284299189814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45948.284299189814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45948.284299189814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45948.284299189814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45948.284299189814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45948.284299189814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45948.284299189814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45948.284299189814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45948.284299189814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45948.284299189814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45948.284299189814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45948.284299189814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45948.284299189814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45948.284299189814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45948.284299189814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45948.284299189814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45948.284299189814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45948.284299189814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45948.284299189814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45948.284299189814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45948.284299189814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45948.284299189814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45948.284299189814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45948.284299189814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45948.284299189814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45948.284299189814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45948.284299189814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45948.284299189814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45948.284299189814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45948.284299189814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45948.284299189814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45948.284299189814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45948.284299189814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45948.284299189814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45948.284299189814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45948.284299189814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45948.284299189814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45948.284299189814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45948.284299189814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45948.284299189814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45948.284299189814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45948.284299189814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45948.284299189814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45948.284299189814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45948.284299189814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45948.284299189814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45948.284299189814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45948.284299189814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45948.284299189814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45948.284299189814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45948.284299189814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45948.284299189814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45948.284299189814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45948.284299189814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45948.284299189814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45948.284299189814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45948.284299189814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45948.284299189814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45948.284299189814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45948.284299189814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45948.284299189814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45948.284299189814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45948.284299189814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45948.284299189814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45948.284299189814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45948.284299189814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45948.284299189814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45948.284299189814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45948.284299189814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45948.284299189814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45948.284299189814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45948.284299189814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45948.284299189814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45948.284299189814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45948.284299189814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45948.284299189814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45948.284299189814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45948.284299189814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45948.284299189814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45948.284299189814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45948.284299189814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45948.284299189814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45948.284299189814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45948.284299189814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45948.284299189814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45948.284299189814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45948.284299189814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45948.284299189814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45948.284299189814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45948.284299189814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45948.284299189814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45948.284299189814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45948.284299189814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45948.284299189814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45948.284299189814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45948.284299189814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45948.284299189814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45948.284299189814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45948.284299189814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45948.284299189814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45948.284299189814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45948.284299189814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45948.284299189814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45948.284299189814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45948.284299189814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45948.284299189814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45948.284299189814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45948.284299189814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45948.284299189814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45948.284299189814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45948.284299189814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45948.284299189814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45948.284299189814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45948.284299189814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45948.284299189814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45948.284299189814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45948.284299189814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45948.284299189814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45948.284299189814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45948.284299189814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45948.284299189814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45948.284299189814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45948.284299189814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45948.284299189814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45948.284299189814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45948.284299189814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45948.284299189814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45948.284299189814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45948.284299189814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45948.284299189814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45948.284299189814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45948.284299189814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45948.284299189814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45948.284299189814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45948.284299189814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45948.284299189814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45948.284299189814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45948.284299189814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45948.284299189814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45948.284299189814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45948.284299189814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45948.284299189814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45948.284299189814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45948.284299189814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45948.284299189814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45948.284299189814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45948.284299189814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45948.284299189814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45948.284299189814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45948.284299189814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45948.284299189814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45948.284299189814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45948.284299189814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45948.284299189814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45948.284299189814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45948.284299189814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45948.284299189814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45948.284299189814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45948.284299189814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45948.284299189814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45948.284299189814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45948.284299189814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45948.284299189814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45948.284299189814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45948.284299189814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45948.284299189814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45948.284299189814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45948.284299189814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45948.284299189814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45948.284299189814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45948.284299189814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45948.284299189814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45948.284299189814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45948.284299189814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45948.284299189814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45948.284299189814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45948.284299189814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45948.284299189814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45948.284299189814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45948.284299189814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45948.284299189814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45948.284299189814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45948.284299189814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45948.284299189814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45948.284299189814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45948.284299189814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45948.284299189814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45948.284299189814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45948.284299189814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45948.284299189814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45948.284299189814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45948.284299189814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45948.284299189814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45948.284299189814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45948.284299189814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45948.284299189814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45948.284299189814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45948.284299189814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45948.284299189814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45948.284299189814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45948.284299189814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45948.284299189814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45948.284299189814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45948.284299189814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45948.284299189814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45948.284299189814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45948.284299189814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45948.284299189814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45948.284299189814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45948.284299189814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45948.284299189814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45948.284299189814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45948.284299189814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45948.284299189814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45948.284299189814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45948.284299189814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45948.284299189814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45948.284299189814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45948.284299189814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45948.284299189814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45948.284299189814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45948.284299189814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45948.284299189814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45948.284299189814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45948.284299189814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45948.284299189814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45948.284299189814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45948.284299189814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45948.284299189814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45948.284299189814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45948.284299189814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45948.284299189814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45948.284299189814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45948.284299189814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45948.284299189814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45948.284299189814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45948.284299189814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45948.284299189814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45948.284299189814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45948.284299189814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45948.284299189814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45948.284299189814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45948.284299189814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45948.284299189814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45948.284299189814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45948.284299189814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45948.284299189814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45948.284299189814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45948.284299189814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45948.284299189814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45948.284299189814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45948.284299189814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45948.284299189814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45948.284299189814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45948.284299189814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45948.284299189814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45948.284299189814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45948.284299189814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45948.284299189814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45948.284299189814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45948.284299189814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45948.284299189814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45948.284299189814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45948.284299189814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45948.284299189814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45948.284299189814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45948.284299189814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45948.284299189814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45948.284299189814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45948.284299189814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45948.284299189814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45948.284299189814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45948.284299189814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45948.284299189814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45948.284299189814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45948.284299189814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45948.284299189814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45948.284299189814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45948.284299189814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45948.284299189814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45948.284299189814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45948.284299189814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45948.284299189814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45948.284299189814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45948.284299189814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45948.284299189814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45948.284299189814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45948.284299189814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45948.284299189814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45948.284299189814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45948.284299189814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45948.284299189814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45948.284299189814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45948.284299189814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45948.284299189814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45948.284299189814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45948.284299189814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45948.284299189814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45948.284299189814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45948.284299189814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45948.284299189814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45948.284299189814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45948.284299189814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45948.284299189814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45948.284299189814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45948.284299189814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45948.284299189814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45948.284299189814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45948.284299189814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45948.284299189814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45948.284299189814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45948.284299189814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45948.284299189814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45948.284299189814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45948.284299189814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45948.284299189814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45948.284299189814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45948.284299189814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45948.284299189814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45948.284299189814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45948.284299189814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45948.284299189814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45948.284299189814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45948.284299189814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45948.284299189814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45948.284299189814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45948.284299189814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45948.284299189814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45948.284299189814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45948.284299189814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45948.284299189814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45948.284299189814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45948.284299189814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45948.284299189814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45948.284299189814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45948.284299189814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45948.284299189814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45948.284299189814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45948.284299189814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45948.284299189814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45948.284299189814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45948.284299189814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45948.284299189814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45948.284299189814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45948.284299189814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45948.284299189814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45948.284299189814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45948.284299189814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45948.284299189814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45948.284299189814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45948.284299189814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45948.284299189814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45948.284299189814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45948.284299189814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45948.284299189814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45948.284299189814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45948.284299189814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45948.284299189814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45948.284299189814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45948.284299189814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45948.284299189814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45948.284299189814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45948.284299189814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45948.284299189814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45948.284299189814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45948.284299189814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45948.284299189814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45948.284299189814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45948.284299189814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45948.284299189814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45948.284299189814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45948.284299189814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45948.284299189814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45948.284299189814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45948.284299189814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45948.284299189814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45948.284299189814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45948.284299189814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45948.284299189814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45948.284299189814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45948.284299189814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45948.284299189814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45948.284299189814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45948.284299189814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45948.284299189814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45948.284299189814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45948.284299189814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45948.284299189814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45948.284299189814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45948.284299189814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45948.284299189814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45948.284299189814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45948.284299189814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45948.284299189814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45948.284299189814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45948.284299189814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45948.284299189814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45948.284299189814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45948.284299189814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45948.284299189814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45948.284299189814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45948.284299189814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45948.284299189814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45948.284299189814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45948.284299189814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45948.284299189814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45948.284299189814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45948.284299189814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45948.284299189814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45948.284299189814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45948.284299189814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45948.284299189814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45948.284299189814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45948.284299189814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45948.284299189814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45948.284299189814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45948.284299189814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45948.284299189814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45948.284299189814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45948.284299189814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45948.284299189814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45948.284299189814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45948.284299189814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45948.284299189814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45948.284299189814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45948.284299189814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45948.284299189814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45948.284299189814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45948.284299189814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45948.284299189814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45948.284299189814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45948.284299189814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45948.284299189814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45948.284299189814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45948.284299189814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45948.284299189814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45948.284299189814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45948.284299189814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45948.284299189814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45948.284299189814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45948.284299189814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45948.284299189814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45948.284299189814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45948.284299189814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45948.284299189814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45948.284299189814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45948.284299189814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45948.284299189814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45948.284299189814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45948.284299189814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45948.284299189814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45948.284299189814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45948.284299189814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45948.284299189814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45948.284299189814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45948.284299189814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45948.284299189814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45948.284299189814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45948.284299189814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45948.284299189814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45948.284299189814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45948.284299189814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45948.284299189814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45948.284299189814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45948.284299189814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45948.284299189814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45948.284299189814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45948.284299189814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45948.284299189814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45948.284299189814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45948.284299189814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45948.284299189814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45948.284299189814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45948.284299189814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45948.284299189814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45948.284299189814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45948.284299189814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45948.284299189814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45948.284299189814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45948.284299189814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45948.284299189814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45948.284299189814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45948.284299189814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45948.284299189814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45948.284299189814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45948.284299189814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45948.284299189814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45948.284299189814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45948.284299189814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45948.284299189814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45948.284299189814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45948.284299189814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45948.284299189814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45948.284299189814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45948.284299189814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45948.284299189814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45948.284299189814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45948.284299189814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45948.284299189814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45948.284299189814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45948.284299189814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45948.284299189814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45948.284299189814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45948.284299189814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45948.284299189814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45948.284299189814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45948.284299189814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45948.284299189814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45948.284299189814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45948.284299189814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45948.284299189814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45948.284299189814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45948.284299189814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45948.284299189814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45948.284299189814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45948.284299189814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45948.284299189814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45948.284299189814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45948.284299189814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45948.284299189814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45948.284299189814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45948.284299189814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45948.284299189814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45948.284299189814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45948.284299189814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45948.284299189814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45948.284299189814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45948.284299189814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45948.284299189814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45948.284299189814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45948.284299189814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45948.284299189814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45948.284299189814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45948.284299189814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45948.284299189814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45948.284299189814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45948.284299189814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45948.284299189814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45948.284299189814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45948.284299189814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45948.284299189814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45948.284299189814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45948.284299189814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45948.284299189814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45948.284299189814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45948.284299189814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45948.284299189814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45948.284299189814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45948.284299189814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45948.284299189814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45948.284299189814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45948.284299189814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45948.284299189814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45948.284299189814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45948.284299189814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45948.284299189814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45948.284299189814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45948.284299189814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45948.284299189814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45948.284299189814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45948.284299189814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45948.284299189814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45948.284299189814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45948.284299189814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45948.284299189814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45948.284299189814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45948.284299189814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45948.284299189814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45948.284299189814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45948.284299189814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45948.284299189814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45948.284299189814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45948.284299189814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45948.284299189814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45948.284299189814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45948.284299189814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45948.284299189814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45948.284299189814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45948.284299189814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45948.284299189814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45948.284299189814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45948.284299189814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45948.284299189814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45948.284299189814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45948.284299189814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45948.284299189814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45948.284299189814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45948.284299189814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45948.284299189814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45948.284299189814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45948.284299189814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45948.284299189814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45948.284299189814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45948.284299189814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45948.284299189814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45948.284299189814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45948.284299189814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45948.284299189814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45948.284299189814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45948.284299189814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45948.284299189814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45948.284299189814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45948.284299189814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45948.284299189814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45948.284299189814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45948.284299189814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45948.284299189814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45948.284299189814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45948.284299189814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45948.284299189814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45948.284299189814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45948.284299189814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45948.284299189814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45948.284299189814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45948.284299189814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45948.284299189814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45948.284299189814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45948.284299189814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45948.284299189814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45948.284299189814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45948.284299189814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45948.284299189814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45948.284299189814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45948.284299189814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45948.284299189814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45948.284299189814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45948.284299189814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45948.284299189814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45948.284299189814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45948.284299189814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45948.284299189814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45948.284299189814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45948.284299189814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45948.284299189814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45948.284299189814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45948.284299189814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45948.284299189814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45948.284299189814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45948.284299189814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45948.284299189814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45948.284299189814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45948.284299189814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45948.284299189814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45948.284299189814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45948.284299189814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45948.284299189814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45948.284299189814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45948.284299189814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45948.284299189814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45948.284299189814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45948.284299189814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45948.284299189814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45948.284299189814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45948.284299189814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45948.284299189814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45948.284299189814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45948.284299189814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45948.284299189814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45948.284299189814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45948.284299189814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45948.284299189814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45948.284299189814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45948.284299189814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45948.284299189814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45948.284299189814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45948.284299189814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45948.284299189814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45948.284299189814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45948.284299189814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45948.284299189814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45948.284299189814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45948.284299189814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45948.284299189814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45948.284299189814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45948.284299189814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45948.284299189814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45948.284299189814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45948.284299189814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45948.284299189814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45948.284299189814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45948.284299189814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45948.284299189814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45948.284299189814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45948.284299189814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45948.284299189814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45948.284299189814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45948.284299189814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45948.284299189814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45948.284299189814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45948.284299189814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45948.284299189814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45948.284299189814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45948.284299189814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45948.284299189814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45948.284299189814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45948.284299189814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45948.284299189814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45948.284299189814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45948.284299189814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45948.284299189814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45948.284299189814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45948.284299189814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45948.284299189814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45948.284299189814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45948.284299189814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45948.284299189814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45948.284299189814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45948.284299189814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45948.284299189814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45948.284299189814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45948.284299189814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45948.284299189814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45948.284299189814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45948.284299189814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45948.284299189814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45948.284299189814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45948.284299189814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45948.284299189814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45948.284299189814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45948.284299189814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45948.284299189814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45948.284299189814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45948.284299189814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45948.284299189814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45948.284299189814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45948.284299189814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45948.284299189814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45948.284299189814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45948.284299189814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45948.284299189814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45948.284299189814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45948.284299189814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45948.284299189814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45948.284299189814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45948.284299189814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45948.284299189814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45948.284299189814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45948.284299189814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45948.284299189814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45948.284299189814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45948.284299189814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45948.284299189814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45948.284299189814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45948.284299189814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45948.284299189814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45948.284299189814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45948.284299189814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45948.284299189814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45948.284299189814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45948.284299189814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45948.284299189814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45948.284299189814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45948.284299189814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45948.284299189814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45948.284299189814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45948.284299189814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45948.284299189814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45948.284299189814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45948.284299189814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45948.284299189814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45948.284299189814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45948.284299189814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45948.284299189814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45948.284299189814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45948.284299189814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45948.284299189814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45948.284299189814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45948.284299189814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45948.284299189814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45948.284299189814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45948.284299189814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45948.284299189814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45948.284299189814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45948.284299189814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45948.284299189814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45948.284299189814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45948.284299189814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45948.284299189814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45948.284299189814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45948.284299189814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45948.284299189814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45948.284299189814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45948.284299189814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45948.284299189814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45948.284299189814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45948.284299189814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45948.284299189814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45948.284299189814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45948.284299189814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45948.284299189814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45948.284299189814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45948.284299189814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45948.284299189814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45948.284299189814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45948.284299189814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45948.284299189814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45948.284299189814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45948.284299189814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45948.284299189814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45948.284299189814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45948.284299189814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45948.284299189814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45948.284299189814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45948.284299189814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45948.284299189814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45948.284299189814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45948.284299189814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45948.284299189814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45948.284299189814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45948.284299189814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45948.284299189814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45948.284299189814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45948.284299189814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45948.284299189814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45948.284299189814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45948.284299189814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45948.284299189814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45948.284299189814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45948.284299189814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45948.284299189814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45948.284299189814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45948.284299189814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45948.284299189814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45948.284299189814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45948.284299189814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45948.284299189814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45948.284299189814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45948.284299189814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45948.284299189814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45948.284299189814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45948.284299189814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45948.284299189814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45948.284299189814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45948.284299189814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45948.284299189814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45948.284299189814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45948.284299189814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45948.284299189814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45948.284299189814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45948.284299189814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45948.284299189814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45948.284299189814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45948.284299189814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45948.284299189814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45948.284299189814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45948.284299189814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45948.284299189814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45948.284299189814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45948.284299189814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45948.284299189814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45948.284299189814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45948.284299189814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45948.284299189814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45948.284299189814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45948.284299189814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45948.284299189814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45948.284299189814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45948.284299189814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45948.284299189814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45948.284299189814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45948.284299189814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45948.284299189814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45948.284299189814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45948.284299189814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45948.284299189814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45948.284299189814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45948.284299189814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45948.284299189814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45948.284299189814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45948.284299189814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45948.284299189814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45948.284299189814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45948.284299189814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244.803581597218</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0.78920659721916309</v>
      </c>
      <c r="H3" s="128">
        <v>45947.457812499997</v>
      </c>
      <c r="I3" s="124" t="str">
        <f>IFERROR(VLOOKUP(D3,DB!A:F,6,0),"")</f>
        <v>SCECO</v>
      </c>
      <c r="J3" s="124" t="str">
        <f>IFERROR(VLOOKUP(D3,DB!A:G,7,0),"")</f>
        <v>Dead</v>
      </c>
      <c r="K3" s="130" t="s">
        <v>39063</v>
      </c>
      <c r="L3" s="126" t="str">
        <f>IFERROR(VLOOKUP(D3,DB!A:I,9,0),"")</f>
        <v>Latis</v>
      </c>
    </row>
    <row r="4" spans="1:16" ht="15" customHeight="1">
      <c r="A4" s="124" t="s">
        <v>39064</v>
      </c>
      <c r="B4" s="124" t="str">
        <f>IFERROR(VLOOKUP(D4,DB!A:K,11,0),"")</f>
        <v>R4</v>
      </c>
      <c r="C4" s="125">
        <v>1</v>
      </c>
      <c r="D4" s="126" t="s">
        <v>35910</v>
      </c>
      <c r="E4" s="101" t="s">
        <v>38964</v>
      </c>
      <c r="F4" s="128">
        <v>45948.001273148147</v>
      </c>
      <c r="G4" s="129">
        <f ca="1">IFERROR(NOW()-F4,"")</f>
        <v>0.28302604166674428</v>
      </c>
      <c r="H4" s="128">
        <v>45947.995509259257</v>
      </c>
      <c r="I4" s="124" t="str">
        <f>IFERROR(VLOOKUP(D4,DB!A:F,6,0),"")</f>
        <v>Generator-SG</v>
      </c>
      <c r="J4" s="124" t="str">
        <f>IFERROR(VLOOKUP(D4,DB!A:G,7,0),"")</f>
        <v>Dead</v>
      </c>
      <c r="K4" s="130" t="s">
        <v>39065</v>
      </c>
      <c r="L4" s="126" t="str">
        <f>IFERROR(VLOOKUP(D4,DB!A:I,9,0),"")</f>
        <v>Latis</v>
      </c>
    </row>
    <row r="5" spans="1:16" s="113" customFormat="1" ht="15" customHeight="1">
      <c r="A5" s="99" t="s">
        <v>39066</v>
      </c>
      <c r="B5" s="99" t="str">
        <f>IFERROR(VLOOKUP(D5,DB!A:K,11,0),"")</f>
        <v>R4</v>
      </c>
      <c r="C5" s="100">
        <v>1</v>
      </c>
      <c r="D5" s="96" t="s">
        <v>24605</v>
      </c>
      <c r="E5" s="101" t="s">
        <v>39047</v>
      </c>
      <c r="F5" s="102">
        <v>45948.094629629632</v>
      </c>
      <c r="G5" s="171">
        <f ca="1">IFERROR(NOW()-F5,"")</f>
        <v>0.18966956018266501</v>
      </c>
      <c r="H5" s="102">
        <v>45948.088518518518</v>
      </c>
      <c r="I5" s="99" t="str">
        <f>IFERROR(VLOOKUP(D5,DB!A:F,6,0),"")</f>
        <v>SCECO</v>
      </c>
      <c r="J5" s="99" t="str">
        <f>IFERROR(VLOOKUP(D5,DB!A:G,7,0),"")</f>
        <v>Dead</v>
      </c>
      <c r="K5" s="104" t="s">
        <v>39067</v>
      </c>
      <c r="L5" s="96" t="str">
        <f>IFERROR(VLOOKUP(D5,DB!A:I,9,0),"")</f>
        <v>Latis</v>
      </c>
    </row>
    <row r="6" spans="1:16" ht="15" customHeight="1">
      <c r="A6" s="124"/>
      <c r="B6" s="124" t="str">
        <f>IFERROR(VLOOKUP(D6,DB!A:K,11,0),"")</f>
        <v/>
      </c>
      <c r="C6" s="125"/>
      <c r="D6" s="126" t="s">
        <v>39068</v>
      </c>
      <c r="E6" s="101"/>
      <c r="F6" s="128"/>
      <c r="G6" s="129">
        <f ca="1">IFERROR(NOW()-F6,"")</f>
        <v>45948.284299189814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45948.284299189814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45948.284299189814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45948.284299189814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45948.284299189814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45948.284299189814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45948.284299189814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45948.284299189814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45948.284299189814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45948.284299189814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45948.284299189814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45948.284299189814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45948.284299189814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45948.284299189814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45948.284299189814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45948.284299189814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45948.284299189814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45948.284299189814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45948.284299189814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45948.284299189814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45948.284299189814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45948.284299189814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45948.284299189814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45948.284299189814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45948.284299189814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45948.284299189814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45948.284299189814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45948.284299189814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45948.284299189814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45948.284299189814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45948.284299189814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45948.284299189814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45948.284299189814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45948.284299189814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45948.284299189814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45948.284299189814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45948.284299189814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45948.284299189814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45948.284299189814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45948.284299189814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45948.284299189814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45948.284299189814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45948.284299189814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45948.284299189814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45948.284299189814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45948.284299189814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45948.284299189814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45948.284299189814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45948.284299189814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45948.284299189814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45948.284299189814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45948.284299189814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45948.284299189814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45948.284299189814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45948.284299189814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45948.284299189814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45948.284299189814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45948.284299189814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45948.284299189814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45948.284299189814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45948.284299189814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45948.284299189814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45948.284299189814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45948.284299189814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45948.284299189814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45948.284299189814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45948.284299189814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45948.284299189814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45948.284299189814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45948.284299189814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45948.284299189814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45948.284299189814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45948.284299189814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45948.284299189814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45948.284299189814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45948.284299189814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45948.284299189814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45948.284299189814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45948.284299189814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45948.284299189814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45948.284299189814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45948.284299189814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45948.284299189814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45948.284299189814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45948.284299189814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45948.284299189814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45948.284299189814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45948.284299189814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45948.284299189814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45948.284299189814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45948.284299189814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45948.284299189814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45948.284299189814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45948.284299189814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45948.284299189814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45948.284299189814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45948.284299189814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45948.284299189814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45948.284299189814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45948.284299189814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45948.284299189814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45948.284299189814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45948.284299189814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45948.284299189814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45948.284299189814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45948.284299189814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45948.284299189814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45948.284299189814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45948.284299189814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45948.284299189814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45948.284299189814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45948.284299189814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45948.284299189814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45948.284299189814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45948.284299189814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45948.284299189814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45948.284299189814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45948.284299189814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45948.284299189814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45948.284299189814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45948.284299189814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45948.284299189814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45948.284299189814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45948.284299189814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45948.284299189814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45948.284299189814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45948.284299189814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45948.284299189814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45948.284299189814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45948.284299189814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45948.284299189814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45948.284299189814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45948.284299189814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45948.284299189814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45948.284299189814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45948.284299189814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45948.284299189814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45948.284299189814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45948.284299189814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45948.284299189814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45948.284299189814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45948.284299189814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45948.284299189814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45948.284299189814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45948.284299189814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45948.284299189814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45948.284299189814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45948.284299189814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45948.284299189814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45948.284299189814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45948.284299189814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45948.284299189814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45948.284299189814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45948.284299189814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45948.284299189814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45948.284299189814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45948.284299189814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45948.284299189814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45948.284299189814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45948.284299189814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45948.284299189814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45948.284299189814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45948.284299189814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45948.284299189814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45948.284299189814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45948.284299189814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45948.284299189814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45948.284299189814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45948.284299189814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45948.284299189814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45948.284299189814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45948.284299189814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45948.284299189814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45948.284299189814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45948.284299189814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45948.284299189814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45948.284299189814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45948.284299189814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45948.284299189814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45948.284299189814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45948.284299189814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45948.284299189814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45948.284299189814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45948.284299189814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45948.284299189814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45948.284299189814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45948.284299189814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45948.284299189814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45948.284299189814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45948.284299189814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45948.284299189814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45948.284299189814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45948.284299189814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45948.284299189814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45948.284299189814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45948.284299189814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45948.284299189814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45948.284299189814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45948.284299189814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45948.284299189814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45948.284299189814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45948.284299189814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45948.284299189814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45948.284299189814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45948.284299189814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45948.284299189814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45948.284299189814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45948.284299189814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45948.284299189814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45948.284299189814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45948.284299189814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45948.284299189814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45948.284299189814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45948.284299189814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45948.284299189814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45948.284299189814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45948.284299189814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45948.284299189814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45948.284299189814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45948.284299189814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45948.284299189814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45948.284299189814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45948.284299189814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45948.284299189814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45948.284299189814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45948.284299189814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45948.284299189814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45948.284299189814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45948.284299189814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45948.284299189814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45948.284299189814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45948.284299189814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45948.284299189814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45948.284299189814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45948.284299189814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45948.284299189814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45948.284299189814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45948.284299189814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45948.284299189814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45948.284299189814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45948.284299189814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45948.284299189814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45948.284299189814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45948.284299189814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45948.284299189814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45948.284299189814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45948.284299189814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45948.284299189814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45948.284299189814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45948.284299189814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45948.284299189814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45948.284299189814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45948.284299189814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45948.284299189814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45948.284299189814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45948.284299189814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45948.284299189814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45948.284299189814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45948.284299189814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45948.284299189814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45948.284299189814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45948.284299189814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45948.284299189814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45948.284299189814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45948.284299189814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45948.284299189814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45948.284299189814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45948.284299189814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45948.284299189814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45948.284299189814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45948.284299189814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45948.284299189814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45948.284299189814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45948.284299189814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45948.284299189814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45948.284299189814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45948.284299189814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45948.284299189814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45948.284299189814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45948.284299189814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45948.284299189814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45948.284299189814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45948.284299189814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45948.284299189814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45948.284299189814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45948.284299189814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45948.284299189814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45948.284299189814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45948.284299189814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45948.284299189814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45948.284299189814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45948.284299189814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45948.284299189814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45948.284299189814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45948.284299189814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45948.284299189814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45948.284299189814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45948.284299189814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45948.284299189814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45948.284299189814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45948.284299189814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45948.284299189814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45948.284299189814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45948.284299189814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45948.284299189814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45948.284299189814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45948.284299189814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45948.284299189814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45948.284299189814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45948.284299189814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45948.284299189814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45948.284299189814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45948.284299189814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45948.284299189814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45948.284299189814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45948.284299189814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45948.284299189814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45948.284299189814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45948.284299189814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45948.284299189814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45948.284299189814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45948.284299189814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45948.284299189814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45948.284299189814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45948.284299189814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45948.284299189814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45948.284299189814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45948.284299189814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45948.284299189814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45948.284299189814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45948.284299189814</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45948.284299189814</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45948.284299189814</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tabSelected="1" workbookViewId="0">
      <selection activeCell="D10" sqref="D10"/>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56.452239004625881</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39047</v>
      </c>
      <c r="F3" s="38">
        <v>45926.188877314817</v>
      </c>
      <c r="G3" s="154">
        <f t="shared" ref="G3" ca="1" si="0">IFERROR(NOW()-F3,"")</f>
        <v>22.095421874997555</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3.5127251157391584</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39047</v>
      </c>
      <c r="F5" s="38">
        <v>45947.497812499998</v>
      </c>
      <c r="G5" s="39">
        <f t="shared" ref="G5:G13" ca="1" si="2">IFERROR(NOW()-F5,"")</f>
        <v>0.78648668981622905</v>
      </c>
      <c r="H5" s="38">
        <v>45947.491562499999</v>
      </c>
      <c r="I5" s="37" t="str">
        <f>IFERROR(VLOOKUP(D5,DB!A:F,6,0),"")</f>
        <v>SCECO</v>
      </c>
      <c r="J5" s="37" t="str">
        <f>IFERROR(VLOOKUP(D5,DB!A:G,7,0),"")</f>
        <v>Dead</v>
      </c>
      <c r="K5" s="37" t="s">
        <v>39076</v>
      </c>
      <c r="L5" s="37" t="str">
        <f>IFERROR(VLOOKUP(D5,DB!A:I,9,0),"")</f>
        <v>Latis</v>
      </c>
    </row>
    <row r="6" spans="1:13" ht="15">
      <c r="A6" s="37" t="s">
        <v>39077</v>
      </c>
      <c r="B6" s="37" t="str">
        <f>IFERROR(VLOOKUP(D6,DB!A:K,11,0),"")</f>
        <v>R5</v>
      </c>
      <c r="C6" s="37">
        <v>1</v>
      </c>
      <c r="D6" s="123" t="s">
        <v>31106</v>
      </c>
      <c r="E6" s="37" t="s">
        <v>39047</v>
      </c>
      <c r="F6" s="38">
        <v>45948.263761574075</v>
      </c>
      <c r="G6" s="39">
        <f t="shared" ca="1" si="2"/>
        <v>2.0537615739158355E-2</v>
      </c>
      <c r="H6" s="38">
        <v>45948.257824074077</v>
      </c>
      <c r="I6" s="37" t="str">
        <f>IFERROR(VLOOKUP(D6,DB!A:F,6,0),"")</f>
        <v>SCECO</v>
      </c>
      <c r="J6" s="37" t="str">
        <f>IFERROR(VLOOKUP(D6,DB!A:G,7,0),"")</f>
        <v>Good</v>
      </c>
      <c r="K6" s="37" t="s">
        <v>39078</v>
      </c>
      <c r="L6" s="37" t="str">
        <f>IFERROR(VLOOKUP(D6,DB!A:I,9,0),"")</f>
        <v>Latis</v>
      </c>
    </row>
    <row r="7" spans="1:13" ht="15">
      <c r="A7" s="37"/>
      <c r="B7" s="37" t="str">
        <f>IFERROR(VLOOKUP(D7,DB!A:K,11,0),"")</f>
        <v/>
      </c>
      <c r="C7" s="37"/>
      <c r="D7" s="37"/>
      <c r="E7" s="37"/>
      <c r="F7" s="38"/>
      <c r="G7" s="39">
        <f t="shared" ca="1" si="2"/>
        <v>45948.284299189814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45948.284299189814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45948.284299189814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45948.284299189814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45948.284299189814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45948.284299189814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45948.284299189814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45948.284299189814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45948.284299189814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45948.284299189814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45948.284299189814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45948.284299189814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45948.284299189814</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45948.284299189814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45948.284299189814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45948.284299189814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45948.284299189814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45948.284299189814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45948.284299189814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45948.284299189814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45948.284299189814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45948.284299189814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45948.284299189814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45948.284299189814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45948.284299189814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45948.284299189814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45948.284299189814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45948.284299189814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45948.284299189814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45948.284299189814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45948.284299189814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45948.284299189814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45948.284299189814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45948.284299189814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45948.284299189814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45948.284299189814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45948.284299189814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45948.284299189814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45948.284299189814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45948.284299189814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45948.284299189814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45948.284299189814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45948.284299189814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45948.284299189814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45948.284299189814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45948.284299189814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45948.284299189814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45948.284299189814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45948.284299189814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45948.284299189814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45948.284299189814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45948.284299189814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45948.284299189814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45948.284299189814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45948.284299189814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45948.284299189814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45948.284299189814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45948.284299189814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45948.284299189814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45948.284299189814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45948.284299189814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45948.284299189814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45948.284299189814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45948.284299189814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45948.284299189814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45948.284299189814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45948.284299189814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45948.284299189814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45948.284299189814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45948.284299189814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45948.284299189814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45948.284299189814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45948.284299189814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45948.284299189814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45948.284299189814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45948.284299189814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45948.284299189814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45948.284299189814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45948.284299189814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45948.284299189814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45948.284299189814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45948.284299189814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45948.284299189814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45948.284299189814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45948.284299189814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45948.284299189814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45948.284299189814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45948.284299189814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45948.284299189814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45948.284299189814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45948.284299189814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45948.284299189814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45948.284299189814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45948.284299189814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45948.284299189814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45948.284299189814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45948.284299189814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45948.284299189814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45948.284299189814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45948.284299189814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45948.284299189814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45948.284299189814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45948.284299189814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45948.284299189814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45948.284299189814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45948.284299189814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45948.284299189814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45948.284299189814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45948.284299189814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45948.284299189814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45948.284299189814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45948.284299189814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45948.284299189814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45948.284299189814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45948.284299189814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45948.284299189814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45948.284299189814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45948.284299189814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45948.284299189814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45948.284299189814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45948.284299189814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45948.284299189814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45948.284299189814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45948.284299189814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45948.284299189814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45948.284299189814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45948.284299189814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45948.284299189814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45948.284299189814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45948.284299189814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45948.284299189814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45948.284299189814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45948.284299189814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45948.284299189814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45948.284299189814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45948.284299189814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45948.284299189814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45948.284299189814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45948.284299189814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45948.284299189814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45948.284299189814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45948.284299189814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45948.284299189814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45948.284299189814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45948.284299189814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45948.284299189814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45948.284299189814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45948.284299189814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45948.284299189814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45948.284299189814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45948.284299189814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45948.284299189814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45948.284299189814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45948.284299189814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45948.284299189814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45948.284299189814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45948.284299189814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45948.284299189814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45948.284299189814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45948.284299189814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45948.284299189814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45948.284299189814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45948.284299189814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45948.284299189814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45948.284299189814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45948.284299189814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45948.284299189814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45948.284299189814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45948.284299189814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45948.284299189814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45948.284299189814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45948.284299189814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45948.284299189814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45948.284299189814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45948.284299189814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45948.284299189814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45948.284299189814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45948.284299189814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45948.284299189814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45948.284299189814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45948.284299189814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45948.284299189814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45948.284299189814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45948.284299189814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45948.284299189814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45948.284299189814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45948.284299189814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45948.284299189814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45948.284299189814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45948.284299189814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45948.284299189814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45948.284299189814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45948.284299189814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45948.284299189814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45948.284299189814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45948.284299189814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45948.284299189814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45948.284299189814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45948.284299189814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45948.284299189814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45948.284299189814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45948.284299189814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45948.284299189814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45948.284299189814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45948.284299189814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45948.284299189814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45948.284299189814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45948.284299189814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45948.284299189814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45948.284299189814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45948.284299189814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45948.284299189814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45948.284299189814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45948.284299189814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45948.284299189814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45948.284299189814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45948.284299189814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45948.284299189814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45948.284299189814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45948.284299189814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45948.284299189814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45948.284299189814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45948.284299189814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45948.284299189814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45948.284299189814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45948.284299189814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45948.284299189814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45948.284299189814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45948.284299189814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45948.284299189814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45948.284299189814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45948.284299189814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45948.284299189814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45948.284299189814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45948.284299189814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45948.284299189814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45948.284299189814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45948.284299189814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45948.284299189814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45948.284299189814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45948.284299189814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45948.284299189814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45948.284299189814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45948.284299189814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45948.284299189814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45948.284299189814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45948.284299189814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45948.284299189814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45948.284299189814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45948.284299189814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45948.284299189814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45948.284299189814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45948.284299189814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45948.284299189814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45948.284299189814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45948.284299189814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45948.284299189814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45948.284299189814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45948.284299189814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45948.284299189814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45948.284299189814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45948.284299189814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45948.284299189814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45948.284299189814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45948.284299189814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45948.284299189814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45948.284299189814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45948.284299189814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45948.284299189814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45948.284299189814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45948.284299189814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45948.284299189814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45948.284299189814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45948.284299189814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45948.284299189814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45948.284299189814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45948.284299189814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45948.284299189814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45948.284299189814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45948.284299189814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45948.284299189814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45948.284299189814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45948.284299189814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45948.284299189814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45948.284299189814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45948.284299189814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45948.284299189814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45948.284299189814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45948.284299189814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45948.284299189814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45948.284299189814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45948.284299189814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45948.284299189814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45948.284299189814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45948.284299189814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45948.284299189814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45948.284299189814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45948.284299189814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45948.284299189814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45948.284299189814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45948.284299189814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45948.284299189814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45948.284299189814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45948.284299189814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45948.284299189814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45948.284299189814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45948.284299189814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45948.284299189814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45948.284299189814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45948.284299189814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45948.284299189814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45948.284299189814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45948.284299189814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45948.284299189814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45948.284299189814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45948.284299189814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45948.284299189814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45948.284299189814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45948.284299189814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45948.284299189814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45948.284299189814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45948.284299189814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45948.284299189814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45948.284299189814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45948.284299189814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45948.284299189814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45948.284299189814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45948.284299189814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45948.284299189814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45948.284299189814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45948.284299189814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45948.284299189814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45948.284299189814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45948.284299189814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45948.284299189814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45948.284299189814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45948.284299189814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45948.284299189814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45948.284299189814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45948.284299189814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45948.284299189814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45948.284299189814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45948.284299189814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45948.284299189814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45948.284299189814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45948.284299189814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45948.284299189814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45948.284299189814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45948.284299189814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45948.284299189814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45948.284299189814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45948.284299189814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45948.284299189814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45948.284299189814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45948.284299189814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45948.284299189814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45948.284299189814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45948.284299189814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45948.284299189814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45948.284299189814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45948.284299189814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45948.284299189814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45948.284299189814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45948.284299189814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45948.284299189814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45948.284299189814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45948.284299189814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45948.284299189814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45948.284299189814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45948.284299189814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45948.284299189814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45948.284299189814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45948.284299189814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45948.284299189814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45948.284299189814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45948.284299189814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45948.284299189814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45948.284299189814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45948.284299189814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45948.284299189814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45948.284299189814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45948.284299189814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45948.284299189814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45948.284299189814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45948.284299189814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45948.284299189814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45948.284299189814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45948.284299189814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45948.284299189814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45948.284299189814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45948.284299189814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45948.284299189814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45948.284299189814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45948.284299189814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45948.284299189814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45948.284299189814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45948.284299189814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45948.284299189814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45948.284299189814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45948.284299189814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45948.284299189814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45948.284299189814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45948.284299189814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45948.284299189814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45948.284299189814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45948.284299189814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45948.284299189814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45948.284299189814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45948.284299189814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45948.284299189814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45948.284299189814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45948.284299189814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45948.284299189814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45948.284299189814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45948.284299189814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45948.284299189814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45948.284299189814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45948.284299189814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45948.284299189814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45948.284299189814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45948.284299189814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45948.284299189814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45948.284299189814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45948.284299189814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45948.284299189814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45948.284299189814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45948.284299189814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45948.284299189814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45948.284299189814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45948.284299189814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45948.284299189814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45948.284299189814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45948.284299189814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45948.284299189814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45948.284299189814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45948.284299189814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45948.284299189814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45948.284299189814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45948.284299189814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45948.284299189814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45948.284299189814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45948.284299189814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45948.284299189814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45948.284299189814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45948.284299189814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45948.284299189814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45948.284299189814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45948.284299189814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45948.284299189814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45948.284299189814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45948.284299189814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45948.284299189814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45948.284299189814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45948.284299189814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45948.284299189814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45948.284299189814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45948.284299189814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45948.284299189814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45948.284299189814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45948.284299189814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45948.284299189814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45948.284299189814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45948.284299189814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45948.284299189814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45948.284299189814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45948.284299189814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45948.284299189814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45948.284299189814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45948.284299189814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45948.284299189814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45948.284299189814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45948.284299189814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45948.284299189814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45948.284299189814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45948.284299189814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45948.284299189814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45948.284299189814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45948.284299189814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45948.284299189814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45948.284299189814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45948.284299189814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45948.284299189814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45948.284299189814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45948.284299189814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45948.284299189814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45948.284299189814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45948.284299189814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45948.284299189814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45948.284299189814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45948.284299189814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45948.284299189814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45948.284299189814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45948.284299189814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45948.284299189814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45948.284299189814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45948.284299189814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45948.284299189814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45948.284299189814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45948.284299189814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45948.284299189814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45948.284299189814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45948.284299189814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45948.284299189814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45948.284299189814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45948.284299189814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45948.284299189814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45948.284299189814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45948.284299189814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45948.284299189814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45948.284299189814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45948.284299189814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45948.284299189814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45948.284299189814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45948.284299189814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45948.284299189814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45948.284299189814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45948.284299189814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45948.284299189814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45948.284299189814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45948.284299189814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45948.284299189814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45948.284299189814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45948.284299189814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45948.284299189814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45948.284299189814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45948.284299189814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45948.284299189814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45948.284299189814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45948.284299189814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45948.284299189814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45948.284299189814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45948.284299189814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45948.284299189814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45948.284299189814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45948.284299189814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45948.284299189814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45948.284299189814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45948.284299189814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45948.284299189814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45948.284299189814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45948.284299189814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45948.284299189814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45948.284299189814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45948.284299189814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45948.284299189814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45948.284299189814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45948.284299189814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45948.284299189814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45948.284299189814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45948.284299189814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45948.284299189814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45948.284299189814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45948.284299189814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45948.284299189814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45948.284299189814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45948.284299189814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45948.284299189814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45948.284299189814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45948.284299189814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45948.284299189814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45948.284299189814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45948.284299189814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45948.284299189814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45948.284299189814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45948.284299189814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45948.284299189814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45948.284299189814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39079</v>
      </c>
      <c r="B2" s="146" t="s">
        <v>5398</v>
      </c>
      <c r="C2" s="145">
        <v>1</v>
      </c>
      <c r="D2" s="146" t="s">
        <v>34463</v>
      </c>
      <c r="E2" s="145" t="s">
        <v>39080</v>
      </c>
      <c r="F2" s="147">
        <v>45926.772847222222</v>
      </c>
      <c r="G2" s="148">
        <f ca="1">IFERROR(NOW()-F2,"-")</f>
        <v>21.511451967591711</v>
      </c>
      <c r="H2" s="149">
        <v>45927.449074074102</v>
      </c>
      <c r="I2" s="146" t="str">
        <f>IFERROR(VLOOKUP(D2,DB!A:F,6,0),"")</f>
        <v>SCECO</v>
      </c>
      <c r="J2" s="146" t="str">
        <f>IFERROR(VLOOKUP(D2,DB!A:G,7,0),"")</f>
        <v>Weak</v>
      </c>
      <c r="K2" s="145" t="s">
        <v>39081</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39082</v>
      </c>
      <c r="B3" s="146" t="str">
        <f>IFERROR(VLOOKUP(D3,DB!A:K,11,0),"")</f>
        <v>R6</v>
      </c>
      <c r="C3" s="145">
        <v>1</v>
      </c>
      <c r="D3" s="146" t="s">
        <v>34282</v>
      </c>
      <c r="E3" s="145" t="s">
        <v>38964</v>
      </c>
      <c r="F3" s="149">
        <v>45939.529062499998</v>
      </c>
      <c r="G3" s="148">
        <f ca="1">IFERROR(NOW()-F3,"-")</f>
        <v>8.755236689816229</v>
      </c>
      <c r="H3" s="149">
        <v>45927.987534722219</v>
      </c>
      <c r="I3" s="146" t="str">
        <f>IFERROR(VLOOKUP(D3,DB!A:F,6,0),"")</f>
        <v>SCECO</v>
      </c>
      <c r="J3" s="146" t="str">
        <f>IFERROR(VLOOKUP(D3,DB!A:G,7,0),"")</f>
        <v>Vandalized</v>
      </c>
      <c r="K3" s="145" t="s">
        <v>39083</v>
      </c>
      <c r="L3" s="146" t="str">
        <f>IFERROR(VLOOKUP(D3,DB!A:I,9,0),"")</f>
        <v>Latis</v>
      </c>
    </row>
    <row r="4" spans="1:16383" ht="31.5" customHeight="1">
      <c r="A4" s="145" t="s">
        <v>39084</v>
      </c>
      <c r="B4" s="145" t="str">
        <f>IFERROR(VLOOKUP(D4,DB!A:K,11,0),"")</f>
        <v>R6</v>
      </c>
      <c r="C4" s="145">
        <v>1</v>
      </c>
      <c r="D4" s="145" t="s">
        <v>32639</v>
      </c>
      <c r="E4" s="145" t="s">
        <v>39080</v>
      </c>
      <c r="F4" s="149">
        <v>45948.076863425929</v>
      </c>
      <c r="G4" s="148">
        <f ca="1">IFERROR(NOW()-F4,"-")</f>
        <v>0.20743576388485963</v>
      </c>
      <c r="H4" s="149">
        <v>45948.058831018519</v>
      </c>
      <c r="I4" s="145" t="str">
        <f>IFERROR(VLOOKUP(D4,DB!A:F,6,0),"")</f>
        <v>SCECO</v>
      </c>
      <c r="J4" s="145" t="str">
        <f>IFERROR(VLOOKUP(D4,DB!A:G,7,0),"")</f>
        <v>Dead+No BB Design</v>
      </c>
      <c r="K4" s="145" t="s">
        <v>39085</v>
      </c>
      <c r="L4" s="145" t="str">
        <f>IFERROR(VLOOKUP(D4,DB!A:I,9,0),"")</f>
        <v>Latis</v>
      </c>
    </row>
    <row r="5" spans="1:16383" ht="31.5" customHeight="1">
      <c r="A5" s="145" t="s">
        <v>39086</v>
      </c>
      <c r="B5" s="145" t="str">
        <f>IFERROR(VLOOKUP(D5,DB!A:K,11,0),"")</f>
        <v>R6</v>
      </c>
      <c r="C5" s="145">
        <v>1</v>
      </c>
      <c r="D5" s="145" t="s">
        <v>32747</v>
      </c>
      <c r="E5" s="145" t="s">
        <v>39080</v>
      </c>
      <c r="F5" s="149">
        <v>45948.159444444442</v>
      </c>
      <c r="G5" s="148">
        <f ca="1">IFERROR(NOW()-F5,"-")</f>
        <v>0.12485474537243135</v>
      </c>
      <c r="H5" s="149">
        <v>45948.092499999999</v>
      </c>
      <c r="I5" s="145" t="str">
        <f>IFERROR(VLOOKUP(D5,DB!A:F,6,0),"")</f>
        <v>SCECO</v>
      </c>
      <c r="J5" s="145" t="str">
        <f>IFERROR(VLOOKUP(D5,DB!A:G,7,0),"")</f>
        <v>In progress</v>
      </c>
      <c r="K5" s="145" t="s">
        <v>39085</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39087</v>
      </c>
      <c r="B6" s="145" t="str">
        <f>IFERROR(VLOOKUP(D6,DB!A:K,11,0),"")</f>
        <v>R6</v>
      </c>
      <c r="C6" s="145">
        <v>1</v>
      </c>
      <c r="D6" s="145" t="s">
        <v>33255</v>
      </c>
      <c r="E6" s="145" t="s">
        <v>39080</v>
      </c>
      <c r="F6" s="149">
        <v>45948.216736111113</v>
      </c>
      <c r="G6" s="148">
        <f ca="1">IFERROR(NOW()-F6,"-")</f>
        <v>6.7563078700914048E-2</v>
      </c>
      <c r="H6" s="149">
        <v>45948.065520833334</v>
      </c>
      <c r="I6" s="145" t="str">
        <f>IFERROR(VLOOKUP(D6,DB!A:F,6,0),"")</f>
        <v>SCECO</v>
      </c>
      <c r="J6" s="145" t="str">
        <f>IFERROR(VLOOKUP(D6,DB!A:G,7,0),"")</f>
        <v>Vandalized</v>
      </c>
      <c r="K6" s="145" t="s">
        <v>39085</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45948.284299189814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45948.284299189814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45948.284299189814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45948.284299189814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45948.284299189814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45948.284299189814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45948.284299189814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45948.284299189814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45948.284299189814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45948.284299189814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45948.284299189814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45948.284299189814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45948.284299189814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45948.284299189814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45948.284299189814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45948.284299189814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45948.284299189814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45948.284299189814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45948.284299189814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45948.284299189814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45948.284299189814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45948.284299189814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45948.284299189814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45948.284299189814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45948.284299189814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45948.284299189814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45948.284299189814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45948.284299189814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45948.284299189814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45948.284299189814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45948.284299189814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45948.284299189814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45948.284299189814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45948.284299189814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45948.284299189814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45948.284299189814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45948.284299189814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45948.284299189814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45948.284299189814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45948.284299189814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45948.284299189814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45948.284299189814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45948.284299189814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45948.284299189814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45948.284299189814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45948.284299189814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45948.284299189814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45948.284299189814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45948.284299189814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45948.284299189814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45948.284299189814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45948.284299189814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45948.284299189814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45948.284299189814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45948.284299189814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45948.284299189814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45948.284299189814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45948.284299189814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45948.284299189814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45948.284299189814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45948.284299189814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45948.284299189814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45948.284299189814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45948.284299189814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45948.284299189814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45948.284299189814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45948.284299189814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45948.284299189814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45948.284299189814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45948.284299189814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45948.284299189814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45948.284299189814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45948.284299189814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45948.284299189814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45948.284299189814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45948.284299189814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45948.284299189814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45948.284299189814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45948.284299189814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45948.284299189814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45948.284299189814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45948.284299189814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45948.284299189814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45948.284299189814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45948.284299189814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45948.284299189814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45948.284299189814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45948.284299189814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45948.284299189814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45948.284299189814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45948.284299189814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45948.284299189814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45948.284299189814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2025-10-18T03:51:25Z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