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97" documentId="13_ncr:1_{F6CB121F-512D-4AA6-A0C1-0FB36C537598}" xr6:coauthVersionLast="47" xr6:coauthVersionMax="47" xr10:uidLastSave="{6384E8D8-9E03-4F24-B5E6-99172D735EE6}"/>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9" i="6"/>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<sst xmlns="http://schemas.openxmlformats.org/spreadsheetml/2006/main" count="178581" uniqueCount="39073">
  <si>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</si>
  <si>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</si>
  <si>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</si>
  <si>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</si>
  <si>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</si>
  <si>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</si>
  <si>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</si>
  <si>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</si>
  <si>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</si>
  <si>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</si>
  <si>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</si>
  <si>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</si>
  <si>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</si>
  <si>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</si>
  <si>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</si>
  <si>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</si>
  <si>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</si>
  <si>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</si>
  <si>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</si>
  <si>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</si>
  <si>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</si>
  <si>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</si>
  <si>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</si>
  <si>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</si>
  <si>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</si>
  <si>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</si>
  <si>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</si>
  <si>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</si>
  <si>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</si>
  <si>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</si>
  <si>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</si>
  <si>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</si>
  <si>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</si>
  <si>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</si>
  <si>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</si>
  <si>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</si>
  <si>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</si>
  <si>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</si>
  <si>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</si>
  <si>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</si>
  <si>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</si>
  <si>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</si>
  <si>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</si>
  <si>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</si>
  <si>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</si>
  <si>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</si>
  <si>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</si>
  <si>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</si>
  <si>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</si>
  <si>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</si>
  <si>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</si>
  <si>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</si>
  <si>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</si>
  <si>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</si>
  <si>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</si>
  <si>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</si>
  <si>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</si>
  <si>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</si>
  <si>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</si>
  <si>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</si>
  <si>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</si>
  <si>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</si>
  <si>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</si>
  <si>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</si>
  <si>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</si>
  <si>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</si>
  <si>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</si>
  <si>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</si>
  <si>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</si>
  <si>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</si>
  <si>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</si>
  <si>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</si>
  <si>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</si>
  <si>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</si>
  <si>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</si>
  <si>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</si>
  <si>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</si>
  <si>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</si>
  <si>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</si>
  <si>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</si>
  <si>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</si>
  <si>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</si>
  <si>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</si>
  <si>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</si>
  <si>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</si>
  <si>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</si>
  <si>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</si>
  <si>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</si>
  <si>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</si>
  <si>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</si>
  <si>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</si>
  <si>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</si>
  <si>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</si>
  <si>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</si>
  <si>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</si>
  <si>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</si>
  <si>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</si>
  <si>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</si>
  <si>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</si>
  <si>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</si>
  <si>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</si>
  <si>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</si>
  <si>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</si>
  <si>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</si>
  <si>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</si>
  <si>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</si>
  <si>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</si>
  <si>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</si>
  <si>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</si>
  <si>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</si>
  <si>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</si>
  <si>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</si>
  <si>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</si>
  <si>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</si>
  <si>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</si>
  <si>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</si>
  <si>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</si>
  <si>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</si>
  <si>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</si>
  <si>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</si>
  <si>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</si>
  <si>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</si>
  <si>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</si>
  <si>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</si>
  <si>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</si>
  <si>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</si>
  <si>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</si>
  <si>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</si>
  <si>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</si>
  <si>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</si>
  <si>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</si>
  <si>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</si>
  <si>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</si>
  <si>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</si>
  <si>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</si>
  <si>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</si>
  <si>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</si>
  <si>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</si>
  <si>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</si>
  <si>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</si>
  <si>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</si>
  <si>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</si>
  <si>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</si>
  <si>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</si>
  <si>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</si>
  <si>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</si>
  <si>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</si>
  <si>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</si>
  <si>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</si>
  <si>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</si>
  <si>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</si>
  <si>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</si>
  <si>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</si>
  <si>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</si>
  <si>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</si>
  <si>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</si>
  <si>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</si>
  <si>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</si>
  <si>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</si>
  <si>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</si>
  <si>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</si>
  <si>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</si>
  <si>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</si>
  <si>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</si>
  <si>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</si>
  <si>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</si>
  <si>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</si>
  <si>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</si>
  <si>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</si>
  <si>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</si>
  <si>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</si>
  <si>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</si>
  <si>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</si>
  <si>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</si>
  <si>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</si>
  <si>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</si>
  <si>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</si>
  <si>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</si>
  <si>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</si>
  <si>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</si>
  <si>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</si>
  <si>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</si>
  <si>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</si>
  <si>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</si>
  <si>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</si>
  <si>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</si>
  <si>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</si>
  <si>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</si>
  <si>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</si>
  <si>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</si>
  <si>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</si>
  <si>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</si>
  <si>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</si>
  <si>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</si>
  <si>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</si>
  <si>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</si>
  <si>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</si>
  <si>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</si>
  <si>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</si>
  <si>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</si>
  <si>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</si>
  <si>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</si>
  <si>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</si>
  <si>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</si>
  <si>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</si>
  <si>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</si>
  <si>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</si>
  <si>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</si>
  <si>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</si>
  <si>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</si>
  <si>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</si>
  <si>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</si>
  <si>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</si>
  <si>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</si>
  <si>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</si>
  <si>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</si>
  <si>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</si>
  <si>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</si>
  <si>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</si>
  <si>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</si>
  <si>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</si>
  <si>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</si>
  <si>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</si>
  <si>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</si>
  <si>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</si>
  <si>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</si>
  <si>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</si>
  <si>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</si>
  <si>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</si>
  <si>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</si>
  <si>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</si>
  <si>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</si>
  <si>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</si>
  <si>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</si>
  <si>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</si>
  <si>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</si>
  <si>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</si>
  <si>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</si>
  <si>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</si>
  <si>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</si>
  <si>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</si>
  <si>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</si>
  <si>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</si>
  <si>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</si>
  <si>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</si>
  <si>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</si>
  <si>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</si>
  <si>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</si>
  <si>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</si>
  <si>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</si>
  <si>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</si>
  <si>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</si>
  <si>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</si>
  <si>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</si>
  <si>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</si>
  <si>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</si>
  <si>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</si>
  <si>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</si>
  <si>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</si>
  <si>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</si>
  <si>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</si>
  <si>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</si>
  <si>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</si>
  <si>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</si>
  <si>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</si>
  <si>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</si>
  <si>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</si>
  <si>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</si>
  <si>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</si>
  <si>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</si>
  <si>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</si>
  <si>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</si>
  <si>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</si>
  <si>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</si>
  <si>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</si>
  <si>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</si>
  <si>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</si>
  <si>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</si>
  <si>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</si>
  <si>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</si>
  <si>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</si>
  <si>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</si>
  <si>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</si>
  <si>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</si>
  <si>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</si>
  <si>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</si>
  <si>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</si>
  <si>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</si>
  <si>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</si>
  <si>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</si>
  <si>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</si>
  <si>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</si>
  <si>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</si>
  <si>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</si>
  <si>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</si>
  <si>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</si>
  <si>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</si>
  <si>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</si>
  <si>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</si>
  <si>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</si>
  <si>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</si>
  <si>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</si>
  <si>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</si>
  <si>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</si>
  <si>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</si>
  <si>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</si>
  <si>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</si>
  <si>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</si>
  <si>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</si>
  <si>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</si>
  <si>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</si>
  <si>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</si>
  <si>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</si>
  <si>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</si>
  <si>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</si>
  <si>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</si>
  <si>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</si>
  <si>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</si>
  <si>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</si>
  <si>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</si>
  <si>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</si>
  <si>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</si>
  <si>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</si>
  <si>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</si>
  <si>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</si>
  <si>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</si>
  <si>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</si>
  <si>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</si>
  <si>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</si>
  <si>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</si>
  <si>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</si>
  <si>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</si>
  <si>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</si>
  <si>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</si>
  <si>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</si>
  <si>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</si>
  <si>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</si>
  <si>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</si>
  <si>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</si>
  <si>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</si>
  <si>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</si>
  <si>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</si>
  <si>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</si>
  <si>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</si>
  <si>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</si>
  <si>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</si>
  <si>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</si>
  <si>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</si>
  <si>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</si>
  <si>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</si>
  <si>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</si>
  <si>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</si>
  <si>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</si>
  <si>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</si>
  <si>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</si>
  <si>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</si>
  <si>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</si>
  <si>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</si>
  <si>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</si>
  <si>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</si>
  <si>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</si>
  <si>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</si>
  <si>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</si>
  <si>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</si>
  <si>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</si>
  <si>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</si>
  <si>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</si>
  <si>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</si>
  <si>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</si>
  <si>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</si>
  <si>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</si>
  <si>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</si>
  <si>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</si>
  <si>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</si>
  <si>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</si>
  <si>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</si>
  <si>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</si>
  <si>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</si>
  <si>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</si>
  <si>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</si>
  <si>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</si>
  <si>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</si>
  <si>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</si>
  <si>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</si>
  <si>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</si>
  <si>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</si>
  <si>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</si>
  <si>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</si>
  <si>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</si>
  <si>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</si>
  <si>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</si>
  <si>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</si>
  <si>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</si>
  <si>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</si>
  <si>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</si>
  <si>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</si>
  <si>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</si>
  <si>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</si>
  <si>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</si>
  <si>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</si>
  <si>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</si>
  <si>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</si>
  <si>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</si>
  <si>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</si>
  <si>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</si>
  <si>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</si>
  <si>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</si>
  <si>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</si>
  <si>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</si>
  <si>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</si>
  <si>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</si>
  <si>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</si>
  <si>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</si>
  <si>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</si>
  <si>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</si>
  <si>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</si>
  <si>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</si>
  <si>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</si>
  <si>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</si>
  <si>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</si>
  <si>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</si>
  <si>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</si>
  <si>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</si>
  <si>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</si>
  <si>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</si>
  <si>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</si>
  <si>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</si>
  <si>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</si>
  <si>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</si>
  <si>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</si>
  <si>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</si>
  <si>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</si>
  <si>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</si>
  <si>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</si>
  <si>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</si>
  <si>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</si>
  <si>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</si>
  <si>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</si>
  <si>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</si>
  <si>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</si>
  <si>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</si>
  <si>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</si>
  <si>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</si>
  <si>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</si>
  <si>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</si>
  <si>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</si>
  <si>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</si>
  <si>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</si>
  <si>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</si>
  <si>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</si>
  <si>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</si>
  <si>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</si>
  <si>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</si>
  <si>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</si>
  <si>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</si>
  <si>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</si>
  <si>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</si>
  <si>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</si>
  <si>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</si>
  <si>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</si>
  <si>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</si>
  <si>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</si>
  <si>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</si>
  <si>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</si>
  <si>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</si>
  <si>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</si>
  <si>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</si>
  <si>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</si>
  <si>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</si>
  <si>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</si>
  <si>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</si>
  <si>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</si>
  <si>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</si>
  <si>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</si>
  <si>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</si>
  <si>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</si>
  <si>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</si>
  <si>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</si>
  <si>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</si>
  <si>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</si>
  <si>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</si>
  <si>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</si>
  <si>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</si>
  <si>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</si>
  <si>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</si>
  <si>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</si>
  <si>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</si>
  <si>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</si>
  <si>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</si>
  <si>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</si>
  <si>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</si>
  <si>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</si>
  <si>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</si>
  <si>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</si>
  <si>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</si>
  <si>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</si>
  <si>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</si>
  <si>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</si>
  <si>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</si>
  <si>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</si>
  <si>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</si>
  <si>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</si>
  <si>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</si>
  <si>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</si>
  <si>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</si>
  <si>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</si>
  <si>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</si>
  <si>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</si>
  <si>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</si>
  <si>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</si>
  <si>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</si>
  <si>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</si>
  <si>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</si>
  <si>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</si>
  <si>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</si>
  <si>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</si>
  <si>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</si>
  <si>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</si>
  <si>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</si>
  <si>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</si>
  <si>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</si>
  <si>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</si>
  <si>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</si>
  <si>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</si>
  <si>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</si>
  <si>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</si>
  <si>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</si>
  <si>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</si>
  <si>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</si>
  <si>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</si>
  <si>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</si>
  <si>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</si>
  <si>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</si>
  <si>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</si>
  <si>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</si>
  <si>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</si>
  <si>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</si>
  <si>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</si>
  <si>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</si>
  <si>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</si>
  <si>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</si>
  <si>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</si>
  <si>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</si>
  <si>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</si>
  <si>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</si>
  <si>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</si>
  <si>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</si>
  <si>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</si>
  <si>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</si>
  <si>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</si>
  <si>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</si>
  <si>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</si>
  <si>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</si>
  <si>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</si>
  <si>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</si>
  <si>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</si>
  <si>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</si>
  <si>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</si>
  <si>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</si>
  <si>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</si>
  <si>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</si>
  <si>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</si>
  <si>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</si>
  <si>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</si>
  <si>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</si>
  <si>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</si>
  <si>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</si>
  <si>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</si>
  <si>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</si>
  <si>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</si>
  <si>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</si>
  <si>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</si>
  <si>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</si>
  <si>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</si>
  <si>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</si>
  <si>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</si>
  <si>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</si>
  <si>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</si>
  <si>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</si>
  <si>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</si>
  <si>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</si>
  <si>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</si>
  <si>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</si>
  <si>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</si>
  <si>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</si>
  <si>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</si>
  <si>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</si>
  <si>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</si>
  <si>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</si>
  <si>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</si>
  <si>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</si>
  <si>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</si>
  <si>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</si>
  <si>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</si>
  <si>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</si>
  <si>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</si>
  <si>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</si>
  <si>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</si>
  <si>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</si>
  <si>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</si>
  <si>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</si>
  <si>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</si>
  <si>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</si>
  <si>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</si>
  <si>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</si>
  <si>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</si>
  <si>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</si>
  <si>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</si>
  <si>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</si>
  <si>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</si>
  <si>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</si>
  <si>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</si>
  <si>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</si>
  <si>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</si>
  <si>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</si>
  <si>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</si>
  <si>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</si>
  <si>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</si>
  <si>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</si>
  <si>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</si>
  <si>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</si>
  <si>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</si>
  <si>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</si>
  <si>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</si>
  <si>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</si>
  <si>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</si>
  <si>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</si>
  <si>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</si>
  <si>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</si>
  <si>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</si>
  <si>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</si>
  <si>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</si>
  <si>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</si>
  <si>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</si>
  <si>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</si>
  <si>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</si>
  <si>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</si>
  <si>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</si>
  <si>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</si>
  <si>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</si>
  <si>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</si>
  <si>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</si>
  <si>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</si>
  <si>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</si>
  <si>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</si>
  <si>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</si>
  <si>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</si>
  <si>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</si>
  <si>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</si>
  <si>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</si>
  <si>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</si>
  <si>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</si>
  <si>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</si>
  <si>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</si>
  <si>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</si>
  <si>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</si>
  <si>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</si>
  <si>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</si>
  <si>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</si>
  <si>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</si>
  <si>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</si>
  <si>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</si>
  <si>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</si>
  <si>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</si>
  <si>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</si>
  <si>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</si>
  <si>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</si>
  <si>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</si>
  <si>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</si>
  <si>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</si>
  <si>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</si>
  <si>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</si>
  <si>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</si>
  <si>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</si>
  <si>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</si>
  <si>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</si>
  <si>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</si>
  <si>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</si>
  <si>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</si>
  <si>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</si>
  <si>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</si>
  <si>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</si>
  <si>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</si>
  <si>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</si>
  <si>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</si>
  <si>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</si>
  <si>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</si>
  <si>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</si>
  <si>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</si>
  <si>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</si>
  <si>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</si>
  <si>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</si>
  <si>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</si>
  <si>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</si>
  <si>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</si>
  <si>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</si>
  <si>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</si>
  <si>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</si>
  <si>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</si>
  <si>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</si>
  <si>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</si>
  <si>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</si>
  <si>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</si>
  <si>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</si>
  <si>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</si>
  <si>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</si>
  <si>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</si>
  <si>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</si>
  <si>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</si>
  <si>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</si>
  <si>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</si>
  <si>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</si>
  <si>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</si>
  <si>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</si>
  <si>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</si>
  <si>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</si>
  <si>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</si>
  <si>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</si>
  <si>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</si>
  <si>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</si>
  <si>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</si>
  <si>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</si>
  <si>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</si>
  <si>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</si>
  <si>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</si>
  <si>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</si>
  <si>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</si>
  <si>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</si>
  <si>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</si>
  <si>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</si>
  <si>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</si>
  <si>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</si>
  <si>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</si>
  <si>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</si>
  <si>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</si>
  <si>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</si>
  <si>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</si>
  <si>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</si>
  <si>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</si>
  <si>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</si>
  <si>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</si>
  <si>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</si>
  <si>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</si>
  <si>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</si>
  <si>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</si>
  <si>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</si>
  <si>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</si>
  <si>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</si>
  <si>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</si>
  <si>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</si>
  <si>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</si>
  <si>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</si>
  <si>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</si>
  <si>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</si>
  <si>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</si>
  <si>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</si>
  <si>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</si>
  <si>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</si>
  <si>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</si>
  <si>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</si>
  <si>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</si>
  <si>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</si>
  <si>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</si>
  <si>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</si>
  <si>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</si>
  <si>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</si>
  <si>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</si>
  <si>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</si>
  <si>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</si>
  <si>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</si>
  <si>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</si>
  <si>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</si>
  <si>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</si>
  <si>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</si>
  <si>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</si>
  <si>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</si>
  <si>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</si>
  <si>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</si>
  <si>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</si>
  <si>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</si>
  <si>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</si>
  <si>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</si>
  <si>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</si>
  <si>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</si>
  <si>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</si>
  <si>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</si>
  <si>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</si>
  <si>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</si>
  <si>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</si>
  <si>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</si>
  <si>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</si>
  <si>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</si>
  <si>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</si>
  <si>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</si>
  <si>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</si>
  <si>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</si>
  <si>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</si>
  <si>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</si>
  <si>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</si>
  <si>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</si>
  <si>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</si>
  <si>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</si>
  <si>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</si>
  <si>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</si>
  <si>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</si>
  <si>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</si>
  <si>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</si>
  <si>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</si>
  <si>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</si>
  <si>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</si>
  <si>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</si>
  <si>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</si>
  <si>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</si>
  <si>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</si>
  <si>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</si>
  <si>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</si>
  <si>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</si>
  <si>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</si>
  <si>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</si>
  <si>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</si>
  <si>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</si>
  <si>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</si>
  <si>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</si>
  <si>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</si>
  <si>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</si>
  <si>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</si>
  <si>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</si>
  <si>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</si>
  <si>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</si>
  <si>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</si>
  <si>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</si>
  <si>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</si>
  <si>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</si>
  <si>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</si>
  <si>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</si>
  <si>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</si>
  <si>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</si>
  <si>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</si>
  <si>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</si>
  <si>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</si>
  <si>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</si>
  <si>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</si>
  <si>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</si>
  <si>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</si>
  <si>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</si>
  <si>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</si>
  <si>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</si>
  <si>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</si>
  <si>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</si>
  <si>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</si>
  <si>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</si>
  <si>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</si>
  <si>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</si>
  <si>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</si>
  <si>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</si>
  <si>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</si>
  <si>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</si>
  <si>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</si>
  <si>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</si>
  <si>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</si>
  <si>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</si>
  <si>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</si>
  <si>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</si>
  <si>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</si>
  <si>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</si>
  <si>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</si>
  <si>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</si>
  <si>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</si>
  <si>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</si>
  <si>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</si>
  <si>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</si>
  <si>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</si>
  <si>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</si>
  <si>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</si>
  <si>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</si>
  <si>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</si>
  <si>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</si>
  <si>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</si>
  <si>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</si>
  <si>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</si>
  <si>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</si>
  <si>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</si>
  <si>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</si>
  <si>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</si>
  <si>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</si>
  <si>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</si>
  <si>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</si>
  <si>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</si>
  <si>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</si>
  <si>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</si>
  <si>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</si>
  <si>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</si>
  <si>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</si>
  <si>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</si>
  <si>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</si>
  <si>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</si>
  <si>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</si>
  <si>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</si>
  <si>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</si>
  <si>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</si>
  <si>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</si>
  <si>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</si>
  <si>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</si>
  <si>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</si>
  <si>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</si>
  <si>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</si>
  <si>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</si>
  <si>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</si>
  <si>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</si>
  <si>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</si>
  <si>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</si>
  <si>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</si>
  <si>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</si>
  <si>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</si>
  <si>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</si>
  <si>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</si>
  <si>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</si>
  <si>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</si>
  <si>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</si>
  <si>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</si>
  <si>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</si>
  <si>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</si>
  <si>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</si>
  <si>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</si>
  <si>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</si>
  <si>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</si>
  <si>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</si>
  <si>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</si>
  <si>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</si>
  <si>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</si>
  <si>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</si>
  <si>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</si>
  <si>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</si>
  <si>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</si>
  <si>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</si>
  <si>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</si>
  <si>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</si>
  <si>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</si>
  <si>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</si>
  <si>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</si>
  <si>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</si>
  <si>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</si>
  <si>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</si>
  <si>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</si>
  <si>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</si>
  <si>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</si>
  <si>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</si>
  <si>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</si>
  <si>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</si>
  <si>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</si>
  <si>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</si>
  <si>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</si>
  <si>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</si>
  <si>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</si>
  <si>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</si>
  <si>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</si>
  <si>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</si>
  <si>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</si>
  <si>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</si>
  <si>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</si>
  <si>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</si>
  <si>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</si>
  <si>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</si>
  <si>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</si>
  <si>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</si>
  <si>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</si>
  <si>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</si>
  <si>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</si>
  <si>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</si>
  <si>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</si>
  <si>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</si>
  <si>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</si>
  <si>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</si>
  <si>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</si>
  <si>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</si>
  <si>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</si>
  <si>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</si>
  <si>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</si>
  <si>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</si>
  <si>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</si>
  <si>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</si>
  <si>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</si>
  <si>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</si>
  <si>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</si>
  <si>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</si>
  <si>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</si>
  <si>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</si>
  <si>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</si>
  <si>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</si>
  <si>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</si>
  <si>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</si>
  <si>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</si>
  <si>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</si>
  <si>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</si>
  <si>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</si>
  <si>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</si>
  <si>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</si>
  <si>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</si>
  <si>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</si>
  <si>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</si>
  <si>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</si>
  <si>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</si>
  <si>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</si>
  <si>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</si>
  <si>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</si>
  <si>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</si>
  <si>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</si>
  <si>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</si>
  <si>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</si>
  <si>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</si>
  <si>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</si>
  <si>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</si>
  <si>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</si>
  <si>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</si>
  <si>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</si>
  <si>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</si>
  <si>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</si>
  <si>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</si>
  <si>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</si>
  <si>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</si>
  <si>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</si>
  <si>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</si>
  <si>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</si>
  <si>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</si>
  <si>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</si>
  <si>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</si>
  <si>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</si>
  <si>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</si>
  <si>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</si>
  <si>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</si>
  <si>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</si>
  <si>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</si>
  <si>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</si>
  <si>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</si>
  <si>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</si>
  <si>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</si>
  <si>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</si>
  <si>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</si>
  <si>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</si>
  <si>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</si>
  <si>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</si>
  <si>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</si>
  <si>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</si>
  <si>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</si>
  <si>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</si>
  <si>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</si>
  <si>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</si>
  <si>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</si>
  <si>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</si>
  <si>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</si>
  <si>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</si>
  <si>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</si>
  <si>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</si>
  <si>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</si>
  <si>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</si>
  <si>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</si>
  <si>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</si>
  <si>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</si>
  <si>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</si>
  <si>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</si>
  <si>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</si>
  <si>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</si>
  <si>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</si>
  <si>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</si>
  <si>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</si>
  <si>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</si>
  <si>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</si>
  <si>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</si>
  <si>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</si>
  <si>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</si>
  <si>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</si>
  <si>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</si>
  <si>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</si>
  <si>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</si>
  <si>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</si>
  <si>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</si>
  <si>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</si>
  <si>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</si>
  <si>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</si>
  <si>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</si>
  <si>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</si>
  <si>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</si>
  <si>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</si>
  <si>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</si>
  <si>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</si>
  <si>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</si>
  <si>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</si>
  <si>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</si>
  <si>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</si>
  <si>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</si>
  <si>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</si>
  <si>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</si>
  <si>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</si>
  <si>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</si>
  <si>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</si>
  <si>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</si>
  <si>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</si>
  <si>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</si>
  <si>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</si>
  <si>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</si>
  <si>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</si>
  <si>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</si>
  <si>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</si>
  <si>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</si>
  <si>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</si>
  <si>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</si>
  <si>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</si>
  <si>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</si>
  <si>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</si>
  <si>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</si>
  <si>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</si>
  <si>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</si>
  <si>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</si>
  <si>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</si>
  <si>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</si>
  <si>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</si>
  <si>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</si>
  <si>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</si>
  <si>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</si>
  <si>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</si>
  <si>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</si>
  <si>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</si>
  <si>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</si>
  <si>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</si>
  <si>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</si>
  <si>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</si>
  <si>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</si>
  <si>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</si>
  <si>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</si>
  <si>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</si>
  <si>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</si>
  <si>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</si>
  <si>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</si>
  <si>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</si>
  <si>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</si>
  <si>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</si>
  <si>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</si>
  <si>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</si>
  <si>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</si>
  <si>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</si>
  <si>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</si>
  <si>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</si>
  <si>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</si>
  <si>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</si>
  <si>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</si>
  <si>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</si>
  <si>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</si>
  <si>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</si>
  <si>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</si>
  <si>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</si>
  <si>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</si>
  <si>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</si>
  <si>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</si>
  <si>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</si>
  <si>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</si>
  <si>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</si>
  <si>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</si>
  <si>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</si>
  <si>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</si>
  <si>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</si>
  <si>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</si>
  <si>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</si>
  <si>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</si>
  <si>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</si>
  <si>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</si>
  <si>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</si>
  <si>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</si>
  <si>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</si>
  <si>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</si>
  <si>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</si>
  <si>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</si>
  <si>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</si>
  <si>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</si>
  <si>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</si>
  <si>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</si>
  <si>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</si>
  <si>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</si>
  <si>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</si>
  <si>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</si>
  <si>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</si>
  <si>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</si>
  <si>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</si>
  <si>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</si>
  <si>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</si>
  <si>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</si>
  <si>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</si>
  <si>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</si>
  <si>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</si>
  <si>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</si>
  <si>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</si>
  <si>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</si>
  <si>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</si>
  <si>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</si>
  <si>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</si>
  <si>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</si>
  <si>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</si>
  <si>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</si>
  <si>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</si>
  <si>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</si>
  <si>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</si>
  <si>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</si>
  <si>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</si>
  <si>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</si>
  <si>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</si>
  <si>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</si>
  <si>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</si>
  <si>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</si>
  <si>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</si>
  <si>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</si>
  <si>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</si>
  <si>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</si>
  <si>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</si>
  <si>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</si>
  <si>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</si>
  <si>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</si>
  <si>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</si>
  <si>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</si>
  <si>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</si>
  <si>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</si>
  <si>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</si>
  <si>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</si>
  <si>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</si>
  <si>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</si>
  <si>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</si>
  <si>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</si>
  <si>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</si>
  <si>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</si>
  <si>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</si>
  <si>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</si>
  <si>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</si>
  <si>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</si>
  <si>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</si>
  <si>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</si>
  <si>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</si>
  <si>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</si>
  <si>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</si>
  <si>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</si>
  <si>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</si>
  <si>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</si>
  <si>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</si>
  <si>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</si>
  <si>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</si>
  <si>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</si>
  <si>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</si>
  <si>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</si>
  <si>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</si>
  <si>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</si>
  <si>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</si>
  <si>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</si>
  <si>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</si>
  <si>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</si>
  <si>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</si>
  <si>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</si>
  <si>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</si>
  <si>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</si>
  <si>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</si>
  <si>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</si>
  <si>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</si>
  <si>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</si>
  <si>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</si>
  <si>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</si>
  <si>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</si>
  <si>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</si>
  <si>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</si>
  <si>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</si>
  <si>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</si>
  <si>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</si>
  <si>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</si>
  <si>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</si>
  <si>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</si>
  <si>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</si>
  <si>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</si>
  <si>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</si>
  <si>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</si>
  <si>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</si>
  <si>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</si>
  <si>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</si>
  <si>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</si>
  <si>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</si>
  <si>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</si>
  <si>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</si>
  <si>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</si>
  <si>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</si>
  <si>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</si>
  <si>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</si>
  <si>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</si>
  <si>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</si>
  <si>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</si>
  <si>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</si>
  <si>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</si>
  <si>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</si>
  <si>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</si>
  <si>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</si>
  <si>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</si>
  <si>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</si>
  <si>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</si>
  <si>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</si>
  <si>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</si>
  <si>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</si>
  <si>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</si>
  <si>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</si>
  <si>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</si>
  <si>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</si>
  <si>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</si>
  <si>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</si>
  <si>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</si>
  <si>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</si>
  <si>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</si>
  <si>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</si>
  <si>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</si>
  <si>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</si>
  <si>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</si>
  <si>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</si>
  <si>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</si>
  <si>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</si>
  <si>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</si>
  <si>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</si>
  <si>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</si>
  <si>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</si>
  <si>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</si>
  <si>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</si>
  <si>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</si>
  <si>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</si>
  <si>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</si>
  <si>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</si>
  <si>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</si>
  <si>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</si>
  <si>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</si>
  <si>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</si>
  <si>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</si>
  <si>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</si>
  <si>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</si>
  <si>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</si>
  <si>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</si>
  <si>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</si>
  <si>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</si>
  <si>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</si>
  <si>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</si>
  <si>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</si>
  <si>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</si>
  <si>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</si>
  <si>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</si>
  <si>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</si>
  <si>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</si>
  <si>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</si>
  <si>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</si>
  <si>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</si>
  <si>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</si>
  <si>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</si>
  <si>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</si>
  <si>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</si>
  <si>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</si>
  <si>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</si>
  <si>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</si>
  <si>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</si>
  <si>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</si>
  <si>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</si>
  <si>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</si>
  <si>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</si>
  <si>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</si>
  <si>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</si>
  <si>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</si>
  <si>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</si>
  <si>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</si>
  <si>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</si>
  <si>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</si>
  <si>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</si>
  <si>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</si>
  <si>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</si>
  <si>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</si>
  <si>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</si>
  <si>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</si>
  <si>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</si>
  <si>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</si>
  <si>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</si>
  <si>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</si>
  <si>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</si>
  <si>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</si>
  <si>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</si>
  <si>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</si>
  <si>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</si>
  <si>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</si>
  <si>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</si>
  <si>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</si>
  <si>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</si>
  <si>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</si>
  <si>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</si>
  <si>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</si>
  <si>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</si>
  <si>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</si>
  <si>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</si>
  <si>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</si>
  <si>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</si>
  <si>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</si>
  <si>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</si>
  <si>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</si>
  <si>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</si>
  <si>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</si>
  <si>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</si>
  <si>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</si>
  <si>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</si>
  <si>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</si>
  <si>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</si>
  <si>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</si>
  <si>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</si>
  <si>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</si>
  <si>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</si>
  <si>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</si>
  <si>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</si>
  <si>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</si>
  <si>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</si>
  <si>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</si>
  <si>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</si>
  <si>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</si>
  <si>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</si>
  <si>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</si>
  <si>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</si>
  <si>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</si>
  <si>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</si>
  <si>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</si>
  <si>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</si>
  <si>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</si>
  <si>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</si>
  <si>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</si>
  <si>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</si>
  <si>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</si>
  <si>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</si>
  <si>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</si>
  <si>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</si>
  <si>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</si>
  <si>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</si>
  <si>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</si>
  <si>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</si>
  <si>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</si>
  <si>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</si>
  <si>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</si>
  <si>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</si>
  <si>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</si>
  <si>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</si>
  <si>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</si>
  <si>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</si>
  <si>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</si>
  <si>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</si>
  <si>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</si>
  <si>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</si>
  <si>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</si>
  <si>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</si>
  <si>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</si>
  <si>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</si>
  <si>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</si>
  <si>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</si>
  <si>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</si>
  <si>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</si>
  <si>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</si>
  <si>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</si>
  <si>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</si>
  <si>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</si>
  <si>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</si>
  <si>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</si>
  <si>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</si>
  <si>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</si>
  <si>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</si>
  <si>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</si>
  <si>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</si>
  <si>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</si>
  <si>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</si>
  <si>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</si>
  <si>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</si>
  <si>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</si>
  <si>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</si>
  <si>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</si>
  <si>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</si>
  <si>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</si>
  <si>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</si>
  <si>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</si>
  <si>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</si>
  <si>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</si>
  <si>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</si>
  <si>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</si>
  <si>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</si>
  <si>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</si>
  <si>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</si>
  <si>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</si>
  <si>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</si>
  <si>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</si>
  <si>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</si>
  <si>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</si>
  <si>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</si>
  <si>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</si>
  <si>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</si>
  <si>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</si>
  <si>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</si>
  <si>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</si>
  <si>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</si>
  <si>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</si>
  <si>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</si>
  <si>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</si>
  <si>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</si>
  <si>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</si>
  <si>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</si>
  <si>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</si>
  <si>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</si>
  <si>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</si>
  <si>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</si>
  <si>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</si>
  <si>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</si>
  <si>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</si>
  <si>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</si>
  <si>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</si>
  <si>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</si>
  <si>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</si>
  <si>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</si>
  <si>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</si>
  <si>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</si>
  <si>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</si>
  <si>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</si>
  <si>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</si>
  <si>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</si>
  <si>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</si>
  <si>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</si>
  <si>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</si>
  <si>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</si>
  <si>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</si>
  <si>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</si>
  <si>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</si>
  <si>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</si>
  <si>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</si>
  <si>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</si>
  <si>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</si>
  <si>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</si>
  <si>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</si>
  <si>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</si>
  <si>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</si>
  <si>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</si>
  <si>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</si>
  <si>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</si>
  <si>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</si>
  <si>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</si>
  <si>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</si>
  <si>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</si>
  <si>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</si>
  <si>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</si>
  <si>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</si>
  <si>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</si>
  <si>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</si>
  <si>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</si>
  <si>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</si>
  <si>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</si>
  <si>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</si>
  <si>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</si>
  <si>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</si>
  <si>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</si>
  <si>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</si>
  <si>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</si>
  <si>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</si>
  <si>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</si>
  <si>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</si>
  <si>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</si>
  <si>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</si>
  <si>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</si>
  <si>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</si>
  <si>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</si>
  <si>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</si>
  <si>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</si>
  <si>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</si>
  <si>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</si>
  <si>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</si>
  <si>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</si>
  <si>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</si>
  <si>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</si>
  <si>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</si>
  <si>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</si>
  <si>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</si>
  <si>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</si>
  <si>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</si>
  <si>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</si>
  <si>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</si>
  <si>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</si>
  <si>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</si>
  <si>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</si>
  <si>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</si>
  <si>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</si>
  <si>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</si>
  <si>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</si>
  <si>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</si>
  <si>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</si>
  <si>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</si>
  <si>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</si>
  <si>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</si>
  <si>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</si>
  <si>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</si>
  <si>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</si>
  <si>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</si>
  <si>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</si>
  <si>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</si>
  <si>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</si>
  <si>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</si>
  <si>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</si>
  <si>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</si>
  <si>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</si>
  <si>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</si>
  <si>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</si>
  <si>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</si>
  <si>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</si>
  <si>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</si>
  <si>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</si>
  <si>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</si>
  <si>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</si>
  <si>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</si>
  <si>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</si>
  <si>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</si>
  <si>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</si>
  <si>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</si>
  <si>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</si>
  <si>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</si>
  <si>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</si>
  <si>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</si>
  <si>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</si>
  <si>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</si>
  <si>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</si>
  <si>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</si>
  <si>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</si>
  <si>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</si>
  <si>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</si>
  <si>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</si>
  <si>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</si>
  <si>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</si>
  <si>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</si>
  <si>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</si>
  <si>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</si>
  <si>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</si>
  <si>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</si>
  <si>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</si>
  <si>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</si>
  <si>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</si>
  <si>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</si>
  <si>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</si>
  <si>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</si>
  <si>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</si>
  <si>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</si>
  <si>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</si>
  <si>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</si>
  <si>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</si>
  <si>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</si>
  <si>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</si>
  <si>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</si>
  <si>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</si>
  <si>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</si>
  <si>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</si>
  <si>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</si>
  <si>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</si>
  <si>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</si>
  <si>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</si>
  <si>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</si>
  <si>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</si>
  <si>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</si>
  <si>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</si>
  <si>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</si>
  <si>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</si>
  <si>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</si>
  <si>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</si>
  <si>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</si>
  <si>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</si>
  <si>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</si>
  <si>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</si>
  <si>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</si>
  <si>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</si>
  <si>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</si>
  <si>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</si>
  <si>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</si>
  <si>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</si>
  <si>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</si>
  <si>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</si>
  <si>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</si>
  <si>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</si>
  <si>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</si>
  <si>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</si>
  <si>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</si>
  <si>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</si>
  <si>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</si>
  <si>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</si>
  <si>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</si>
  <si>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</si>
  <si>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</si>
  <si>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</si>
  <si>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</si>
  <si>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</si>
  <si>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</si>
  <si>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</si>
  <si>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</si>
  <si>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</si>
  <si>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</si>
  <si>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</si>
  <si>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</si>
  <si>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</si>
  <si>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</si>
  <si>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</si>
  <si>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</si>
  <si>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</si>
  <si>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</si>
  <si>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</si>
  <si>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</si>
  <si>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</si>
  <si>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</si>
  <si>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</si>
  <si>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</si>
  <si>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</si>
  <si>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</si>
  <si>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</si>
  <si>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</si>
  <si>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</si>
  <si>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</si>
  <si>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</si>
  <si>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</si>
  <si>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</si>
  <si>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</si>
  <si>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</si>
  <si>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</si>
  <si>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</si>
  <si>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</si>
  <si>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</si>
  <si>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</si>
  <si>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</si>
  <si>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</si>
  <si>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</si>
  <si>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</si>
  <si>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</si>
  <si>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</si>
  <si>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</si>
  <si>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</si>
  <si>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</si>
  <si>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</si>
  <si>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</si>
  <si>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</si>
  <si>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</si>
  <si>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</si>
  <si>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</si>
  <si>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</si>
  <si>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</si>
  <si>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</si>
  <si>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</si>
  <si>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</si>
  <si>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</si>
  <si>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</si>
  <si>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</si>
  <si>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</si>
  <si>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</si>
  <si>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</si>
  <si>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</si>
  <si>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</si>
  <si>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</si>
  <si>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</si>
  <si>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</si>
  <si>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</si>
  <si>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</si>
  <si>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</si>
  <si>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</si>
  <si>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</si>
  <si>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</si>
  <si>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</si>
  <si>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</si>
  <si>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</si>
  <si>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</si>
  <si>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</si>
  <si>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</si>
  <si>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</si>
  <si>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</si>
  <si>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</si>
  <si>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</si>
  <si>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</si>
  <si>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</si>
  <si>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</si>
  <si>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</si>
  <si>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</si>
  <si>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</si>
  <si>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</si>
  <si>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</si>
  <si>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</si>
  <si>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</si>
  <si>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</si>
  <si>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</si>
  <si>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</si>
  <si>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</si>
  <si>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</si>
  <si>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</si>
  <si>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</si>
  <si>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</si>
  <si>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</si>
  <si>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</si>
  <si>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</si>
  <si>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</si>
  <si>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</si>
  <si>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</si>
  <si>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</si>
  <si>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</si>
  <si>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</si>
  <si>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</si>
  <si>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</si>
  <si>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</si>
  <si>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</si>
  <si>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</si>
  <si>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</si>
  <si>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</si>
  <si>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</si>
  <si>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</si>
  <si>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</si>
  <si>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</si>
  <si>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</si>
  <si>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</si>
  <si>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</si>
  <si>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</si>
  <si>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</si>
  <si>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</si>
  <si>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</si>
  <si>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</si>
  <si>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</si>
  <si>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</si>
  <si>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</si>
  <si>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</si>
  <si>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</si>
  <si>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</si>
  <si>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</si>
  <si>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</si>
  <si>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</si>
  <si>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</si>
  <si>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</si>
  <si>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</si>
  <si>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</si>
  <si>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</si>
  <si>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</si>
  <si>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</si>
  <si>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</si>
  <si>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</si>
  <si>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</si>
  <si>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</si>
  <si>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</si>
  <si>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</si>
  <si>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</si>
  <si>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</si>
  <si>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</si>
  <si>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</si>
  <si>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</si>
  <si>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</si>
  <si>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</si>
  <si>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</si>
  <si>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</si>
  <si>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</si>
  <si>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</si>
  <si>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</si>
  <si>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</si>
  <si>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</si>
  <si>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</si>
  <si>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</si>
  <si>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</si>
  <si>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</si>
  <si>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</si>
  <si>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</si>
  <si>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</si>
  <si>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</si>
  <si>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</si>
  <si>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</si>
  <si>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</si>
  <si>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</si>
  <si>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</si>
  <si>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</si>
  <si>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</si>
  <si>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</si>
  <si>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</si>
  <si>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</si>
  <si>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</si>
  <si>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</si>
  <si>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</si>
  <si>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</si>
  <si>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</si>
  <si>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</si>
  <si>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</si>
  <si>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</si>
  <si>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</si>
  <si>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</si>
  <si>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</si>
  <si>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</si>
  <si>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</si>
  <si>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</si>
  <si>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</si>
  <si>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</si>
  <si>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</si>
  <si>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</si>
  <si>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</si>
  <si>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</si>
  <si>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</si>
  <si>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</si>
  <si>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</si>
  <si>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</si>
  <si>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</si>
  <si>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</si>
  <si>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</si>
  <si>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</si>
  <si>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</si>
  <si>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</si>
  <si>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</si>
  <si>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</si>
  <si>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</si>
  <si>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</si>
  <si>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</si>
  <si>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</si>
  <si>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</si>
  <si>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</si>
  <si>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</si>
  <si>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</si>
  <si>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</si>
  <si>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</si>
  <si>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</si>
  <si>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</si>
  <si>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</si>
  <si>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</si>
  <si>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</si>
  <si>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</si>
  <si>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</si>
  <si>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</si>
  <si>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</si>
  <si>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</si>
  <si>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</si>
  <si>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</si>
  <si>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</si>
  <si>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</si>
  <si>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</si>
  <si>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</si>
  <si>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</si>
  <si>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</si>
  <si>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</si>
  <si>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</si>
  <si>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</si>
  <si>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</si>
  <si>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</si>
  <si>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</si>
  <si>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</si>
  <si>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</si>
  <si>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</si>
  <si>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</si>
  <si>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</si>
  <si>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</si>
  <si>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</si>
  <si>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</si>
  <si>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</si>
  <si>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</si>
  <si>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</si>
  <si>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</si>
  <si>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</si>
  <si>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</si>
  <si>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</si>
  <si>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</si>
  <si>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</si>
  <si>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</si>
  <si>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</si>
  <si>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</si>
  <si>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</si>
  <si>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</si>
  <si>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</si>
  <si>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</si>
  <si>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</si>
  <si>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</si>
  <si>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</si>
  <si>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</si>
  <si>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</si>
  <si>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</si>
  <si>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</si>
  <si>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</si>
  <si>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</si>
  <si>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</si>
  <si>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</si>
  <si>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</si>
  <si>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</si>
  <si>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</si>
  <si>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</si>
  <si>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</si>
  <si>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</si>
  <si>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</si>
  <si>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</si>
  <si>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</si>
  <si>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</si>
  <si>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</si>
  <si>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</si>
  <si>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</si>
  <si>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</si>
  <si>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</si>
  <si>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</si>
  <si>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</si>
  <si>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</si>
  <si>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</si>
  <si>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</si>
  <si>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</si>
  <si>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</si>
  <si>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</si>
  <si>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</si>
  <si>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</si>
  <si>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</si>
  <si>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</si>
  <si>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</si>
  <si>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</si>
  <si>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</si>
  <si>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</si>
  <si>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</si>
  <si>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</si>
  <si>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</si>
  <si>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</si>
  <si>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</si>
  <si>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</si>
  <si>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</si>
  <si>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</si>
  <si>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</si>
  <si>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</si>
  <si>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</si>
  <si>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</si>
  <si>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</si>
  <si>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</si>
  <si>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</si>
  <si>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</si>
  <si>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</si>
  <si>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</si>
  <si>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</si>
  <si>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</si>
  <si>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</si>
  <si>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</si>
  <si>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</si>
  <si>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</si>
  <si>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</si>
  <si>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</si>
  <si>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</si>
  <si>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</si>
  <si>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</si>
  <si>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</si>
  <si>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</si>
  <si>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</si>
  <si>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</si>
  <si>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</si>
  <si>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</si>
  <si>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</si>
  <si>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</si>
  <si>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</si>
  <si>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</si>
  <si>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</si>
  <si>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</si>
  <si>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</si>
  <si>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</si>
  <si>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</si>
  <si>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</si>
  <si>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</si>
  <si>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</si>
  <si>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</si>
  <si>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</si>
  <si>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</si>
  <si>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</si>
  <si>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</si>
  <si>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</si>
  <si>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</si>
  <si>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</si>
  <si>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</si>
  <si>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</si>
  <si>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</si>
  <si>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</si>
  <si>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</si>
  <si>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</si>
  <si>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</si>
  <si>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</si>
  <si>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</si>
  <si>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</si>
  <si>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</si>
  <si>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</si>
  <si>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</si>
  <si>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</si>
  <si>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</si>
  <si>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</si>
  <si>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</si>
  <si>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</si>
  <si>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</si>
  <si>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</si>
  <si>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</si>
  <si>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</si>
  <si>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</si>
  <si>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</si>
  <si>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</si>
  <si>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</si>
  <si>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</si>
  <si>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</si>
  <si>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</si>
  <si>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</si>
  <si>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</si>
  <si>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</si>
  <si>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</si>
  <si>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</si>
  <si>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</si>
  <si>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</si>
  <si>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</si>
  <si>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</si>
  <si>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</si>
  <si>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</si>
  <si>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</si>
  <si>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</si>
  <si>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</si>
  <si>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</si>
  <si>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</si>
  <si>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</si>
  <si>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</si>
  <si>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</si>
  <si>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</si>
  <si>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</si>
  <si>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</si>
  <si>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</si>
  <si>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</si>
  <si>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</si>
  <si>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</si>
  <si>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</si>
  <si>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</si>
  <si>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</si>
  <si>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</si>
  <si>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</si>
  <si>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</si>
  <si>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</si>
  <si>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</si>
  <si>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</si>
  <si>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</si>
  <si>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</si>
  <si>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</si>
  <si>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</si>
  <si>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</si>
  <si>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</si>
  <si>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</si>
  <si>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</si>
  <si>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</si>
  <si>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</si>
  <si>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</si>
  <si>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</si>
  <si>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</si>
  <si>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</si>
  <si>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</si>
  <si>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</si>
  <si>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</si>
  <si>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</si>
  <si>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</si>
  <si>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</si>
  <si>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</si>
  <si>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</si>
  <si>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</si>
  <si>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</si>
  <si>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</si>
  <si>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</si>
  <si>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</si>
  <si>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</si>
  <si>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</si>
  <si>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</si>
  <si>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</si>
  <si>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</si>
  <si>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</si>
  <si>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</si>
  <si>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</si>
  <si>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</si>
  <si>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</si>
  <si>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</si>
  <si>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</si>
  <si>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</si>
  <si>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</si>
  <si>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</si>
  <si>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</si>
  <si>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</si>
  <si>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</si>
  <si>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</si>
  <si>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</si>
  <si>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</si>
  <si>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</si>
  <si>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</si>
  <si>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</si>
  <si>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</si>
  <si>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</si>
  <si>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</si>
  <si>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</si>
  <si>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</si>
  <si>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</si>
  <si>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</si>
  <si>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</si>
  <si>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</si>
  <si>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</si>
  <si>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</si>
  <si>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</si>
  <si>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</si>
  <si>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</si>
  <si>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</si>
  <si>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</si>
  <si>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</si>
  <si>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</si>
  <si>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</si>
  <si>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</si>
  <si>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</si>
  <si>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</si>
  <si>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</si>
  <si>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</si>
  <si>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</si>
  <si>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</si>
  <si>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</si>
  <si>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</si>
  <si>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</si>
  <si>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</si>
  <si>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</si>
  <si>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</si>
  <si>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</si>
  <si>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</si>
  <si>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</si>
  <si>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</si>
  <si>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</si>
  <si>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</si>
  <si>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</si>
  <si>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</si>
  <si>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</si>
  <si>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</si>
  <si>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</si>
  <si>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</si>
  <si>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</si>
  <si>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</si>
  <si>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</si>
  <si>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</si>
  <si>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</si>
  <si>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</si>
  <si>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</si>
  <si>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</si>
  <si>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</si>
  <si>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</si>
  <si>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</si>
  <si>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</si>
  <si>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</si>
  <si>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</si>
  <si>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</si>
  <si>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</si>
  <si>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</si>
  <si>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</si>
  <si>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</si>
  <si>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</si>
  <si>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</si>
  <si>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</si>
  <si>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</si>
  <si>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</si>
  <si>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</si>
  <si>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</si>
  <si>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</si>
  <si>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</si>
  <si>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</si>
  <si>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</si>
  <si>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</si>
  <si>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</si>
  <si>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</si>
  <si>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</si>
  <si>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</si>
  <si>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</si>
  <si>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</si>
  <si>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</si>
  <si>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</si>
  <si>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</si>
  <si>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</si>
  <si>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</si>
  <si>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</si>
  <si>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</si>
  <si>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</si>
  <si>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</si>
  <si>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</si>
  <si>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</si>
  <si>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</si>
  <si>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</si>
  <si>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</si>
  <si>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</si>
  <si>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</si>
  <si>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</si>
  <si>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</si>
  <si>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</si>
  <si>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</si>
  <si>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</si>
  <si>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</si>
  <si>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</si>
  <si>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</si>
  <si>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</si>
  <si>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</si>
  <si>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</si>
  <si>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</si>
  <si>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</si>
  <si>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</si>
  <si>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</si>
  <si>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</si>
  <si>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</si>
  <si>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</si>
  <si>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</si>
  <si>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</si>
  <si>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</si>
  <si>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</si>
  <si>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</si>
  <si>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</si>
  <si>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</si>
  <si>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</si>
  <si>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</si>
  <si>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</si>
  <si>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</si>
  <si>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</si>
  <si>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</si>
  <si>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</si>
  <si>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</si>
  <si>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</si>
  <si>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</si>
  <si>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</si>
  <si>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</si>
  <si>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</si>
  <si>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</si>
  <si>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</si>
  <si>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</si>
  <si>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</si>
  <si>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</si>
  <si>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</si>
  <si>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</si>
  <si>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</si>
  <si>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</si>
  <si>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</si>
  <si>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</si>
  <si>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</si>
  <si>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</si>
  <si>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</si>
  <si>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</si>
  <si>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</si>
  <si>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</si>
  <si>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</si>
  <si>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</si>
  <si>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</si>
  <si>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</si>
  <si>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</si>
  <si>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</si>
  <si>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</si>
  <si>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</si>
  <si>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</si>
  <si>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</si>
  <si>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</si>
  <si>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</si>
  <si>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</si>
  <si>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</si>
  <si>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</si>
  <si>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</si>
  <si>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</si>
  <si>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</si>
  <si>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</si>
  <si>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</si>
  <si>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</si>
  <si>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</si>
  <si>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</si>
  <si>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</si>
  <si>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</si>
  <si>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</si>
  <si>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</si>
  <si>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</si>
  <si>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</si>
  <si>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</si>
  <si>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</si>
  <si>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</si>
  <si>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</si>
  <si>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</si>
  <si>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</si>
  <si>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</si>
  <si>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</si>
  <si>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</si>
  <si>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</si>
  <si>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</si>
  <si>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</si>
  <si>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</si>
  <si>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</si>
  <si>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</si>
  <si>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</si>
  <si>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</si>
  <si>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</si>
  <si>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</si>
  <si>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</si>
  <si>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</si>
  <si>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</si>
  <si>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</si>
  <si>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</si>
  <si>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</si>
  <si>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</si>
  <si>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</si>
  <si>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</si>
  <si>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</si>
  <si>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</si>
  <si>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</si>
  <si>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</si>
  <si>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</si>
  <si>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</si>
  <si>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</si>
  <si>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</si>
  <si>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</si>
  <si>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</si>
  <si>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</si>
  <si>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</si>
  <si>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</si>
  <si>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</si>
  <si>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</si>
  <si>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</si>
  <si>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</si>
  <si>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</si>
  <si>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</si>
  <si>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</si>
  <si>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</si>
  <si>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</si>
  <si>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</si>
  <si>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</si>
  <si>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</si>
  <si>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</si>
  <si>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</si>
  <si>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</si>
  <si>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</si>
  <si>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</si>
  <si>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</si>
  <si>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</si>
  <si>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</si>
  <si>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</si>
  <si>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</si>
  <si>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</si>
  <si>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</si>
  <si>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</si>
  <si>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</si>
  <si>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</si>
  <si>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</si>
  <si>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</si>
  <si>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</si>
  <si>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</si>
  <si>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</si>
  <si>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</si>
  <si>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</si>
  <si>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</si>
  <si>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</si>
  <si>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</si>
  <si>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</si>
  <si>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</si>
  <si>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</si>
  <si>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</si>
  <si>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</si>
  <si>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</si>
  <si>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</si>
  <si>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</si>
  <si>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</si>
  <si>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</si>
  <si>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</si>
  <si>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</si>
  <si>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</si>
  <si>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</si>
  <si>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</si>
  <si>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</si>
  <si>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</si>
  <si>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</si>
  <si>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</si>
  <si>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</si>
  <si>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</si>
  <si>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</si>
  <si>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</si>
  <si>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</si>
  <si>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</si>
  <si>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</si>
  <si>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</si>
  <si>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</si>
  <si>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</si>
  <si>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</si>
  <si>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</si>
  <si>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</si>
  <si>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</si>
  <si>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</si>
  <si>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</si>
  <si>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</si>
  <si>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</si>
  <si>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</si>
  <si>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</si>
  <si>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</si>
  <si>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</si>
  <si>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</si>
  <si>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</si>
  <si>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</si>
  <si>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</si>
  <si>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</si>
  <si>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</si>
  <si>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</si>
  <si>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</si>
  <si>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</si>
  <si>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</si>
  <si>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</si>
  <si>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</si>
  <si>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</si>
  <si>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</si>
  <si>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</si>
  <si>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</si>
  <si>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</si>
  <si>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</si>
  <si>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</si>
  <si>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</si>
  <si>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</si>
  <si>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</si>
  <si>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</si>
  <si>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</si>
  <si>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</si>
  <si>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</si>
  <si>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</si>
  <si>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</si>
  <si>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</si>
  <si>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</si>
  <si>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</si>
  <si>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</si>
  <si>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</si>
  <si>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</si>
  <si>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</si>
  <si>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</si>
  <si>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</si>
  <si>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</si>
  <si>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</si>
  <si>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</si>
  <si>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</si>
  <si>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</si>
  <si>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</si>
  <si>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</si>
  <si>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</si>
  <si>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</si>
  <si>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</si>
  <si>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</si>
  <si>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</si>
  <si>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</si>
  <si>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</si>
  <si>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</si>
  <si>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</si>
  <si>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</si>
  <si>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</si>
  <si>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</si>
  <si>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</si>
  <si>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</si>
  <si>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</si>
  <si>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</si>
  <si>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</si>
  <si>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</si>
  <si>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</si>
  <si>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</si>
  <si>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</si>
  <si>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</si>
  <si>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</si>
  <si>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</si>
  <si>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</si>
  <si>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</si>
  <si>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</si>
  <si>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</si>
  <si>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</si>
  <si>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</si>
  <si>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</si>
  <si>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</si>
  <si>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</si>
  <si>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</si>
  <si>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</si>
  <si>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</si>
  <si>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</si>
  <si>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</si>
  <si>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</si>
  <si>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</si>
  <si>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</si>
  <si>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</si>
  <si>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</si>
  <si>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</si>
  <si>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</si>
  <si>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</si>
  <si>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</si>
  <si>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</si>
  <si>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</si>
  <si>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</si>
  <si>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</si>
  <si>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</si>
  <si>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</si>
  <si>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</si>
  <si>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</si>
  <si>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</si>
  <si>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</si>
  <si>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</si>
  <si>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</si>
  <si>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</si>
  <si>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</si>
  <si>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</si>
  <si>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</si>
  <si>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</si>
  <si>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</si>
  <si>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</si>
  <si>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</si>
  <si>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</si>
  <si>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</si>
  <si>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</si>
  <si>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</si>
  <si>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</si>
  <si>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</si>
  <si>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</si>
  <si>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</si>
  <si>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</si>
  <si>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</si>
  <si>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</si>
  <si>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</si>
  <si>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</si>
  <si>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</si>
  <si>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</si>
  <si>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</si>
  <si>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</si>
  <si>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</si>
  <si>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</si>
  <si>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</si>
  <si>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</si>
  <si>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</si>
  <si>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</si>
  <si>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</si>
  <si>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</si>
  <si>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</si>
  <si>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</si>
  <si>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</si>
  <si>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</si>
  <si>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</si>
  <si>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</si>
  <si>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</si>
  <si>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</si>
  <si>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</si>
  <si>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</si>
  <si>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</si>
  <si>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</si>
  <si>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</si>
  <si>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</si>
  <si>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</si>
  <si>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</si>
  <si>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</si>
  <si>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</si>
  <si>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</si>
  <si>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</si>
  <si>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</si>
  <si>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</si>
  <si>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</si>
  <si>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</si>
  <si>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</si>
  <si>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</si>
  <si>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</si>
  <si>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</si>
  <si>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</si>
  <si>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</si>
  <si>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</si>
  <si>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</si>
  <si>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</si>
  <si>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</si>
  <si>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</si>
  <si>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</si>
  <si>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</si>
  <si>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</si>
  <si>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</si>
  <si>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</si>
  <si>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</si>
  <si>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</si>
  <si>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</si>
  <si>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</si>
  <si>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</si>
  <si>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</si>
  <si>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</si>
  <si>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</si>
  <si>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</si>
  <si>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</si>
  <si>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</si>
  <si>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</si>
  <si>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</si>
  <si>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</si>
  <si>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</si>
  <si>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</si>
  <si>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</si>
  <si>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</si>
  <si>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</si>
  <si>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</si>
  <si>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</si>
  <si>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</si>
  <si>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</si>
  <si>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</si>
  <si>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</si>
  <si>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</si>
  <si>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</si>
  <si>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</si>
  <si>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</si>
  <si>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</si>
  <si>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</si>
  <si>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</si>
  <si>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</si>
  <si>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</si>
  <si>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</si>
  <si>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</si>
  <si>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</si>
  <si>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</si>
  <si>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</si>
  <si>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</si>
  <si>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</si>
  <si>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</si>
  <si>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</si>
  <si>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</si>
  <si>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</si>
  <si>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</si>
  <si>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</si>
  <si>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</si>
  <si>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</si>
  <si>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</si>
  <si>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</si>
  <si>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</si>
  <si>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</si>
  <si>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</si>
  <si>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</si>
  <si>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</si>
  <si>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</si>
  <si>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</si>
  <si>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</si>
  <si>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</si>
  <si>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</si>
  <si>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</si>
  <si>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</si>
  <si>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</si>
  <si>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</si>
  <si>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</si>
  <si>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</si>
  <si>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</si>
  <si>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</si>
  <si>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</si>
  <si>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</si>
  <si>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</si>
  <si>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</si>
  <si>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</si>
  <si>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</si>
  <si>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</si>
  <si>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</si>
  <si>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</si>
  <si>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</si>
  <si>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</si>
  <si>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</si>
  <si>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</si>
  <si>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</si>
  <si>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</si>
  <si>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</si>
  <si>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</si>
  <si>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</si>
  <si>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</si>
  <si>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</si>
  <si>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</si>
  <si>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</si>
  <si>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</si>
  <si>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</si>
  <si>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</si>
  <si>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</si>
  <si>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</si>
  <si>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</si>
  <si>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</si>
  <si>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</si>
  <si>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</si>
  <si>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</si>
  <si>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</si>
  <si>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</si>
  <si>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</si>
  <si>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</si>
  <si>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</si>
  <si>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</si>
  <si>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</si>
  <si>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</si>
  <si>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</si>
  <si>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</si>
  <si>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</si>
  <si>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</si>
  <si>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</si>
  <si>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</si>
  <si>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</si>
  <si>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</si>
  <si>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</si>
  <si>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</si>
  <si>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</si>
  <si>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</si>
  <si>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</si>
  <si>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</si>
  <si>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</si>
  <si>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</si>
  <si>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</si>
  <si>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</si>
  <si>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</si>
  <si>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</si>
  <si>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</si>
  <si>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</si>
  <si>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</si>
  <si>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</si>
  <si>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</si>
  <si>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</si>
  <si>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</si>
  <si>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</si>
  <si>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</si>
  <si>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</si>
  <si>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</si>
  <si>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</si>
  <si>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</si>
  <si>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</si>
  <si>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</si>
  <si>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</si>
  <si>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</si>
  <si>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</si>
  <si>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</si>
  <si>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</si>
  <si>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</si>
  <si>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</si>
  <si>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</si>
  <si>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</si>
  <si>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</si>
  <si>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</si>
  <si>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</si>
  <si>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</si>
  <si>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</si>
  <si>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</si>
  <si>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</si>
  <si>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</si>
  <si>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</si>
  <si>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</si>
  <si>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</si>
  <si>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</si>
  <si>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</si>
  <si>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</si>
  <si>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</si>
  <si>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</si>
  <si>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</si>
  <si>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</si>
  <si>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</si>
  <si>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</si>
  <si>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</si>
  <si>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</si>
  <si>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</si>
  <si>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</si>
  <si>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</si>
  <si>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</si>
  <si>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</si>
  <si>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</si>
  <si>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</si>
  <si>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</si>
  <si>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</si>
  <si>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</si>
  <si>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</si>
  <si>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</si>
  <si>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</si>
  <si>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</si>
  <si>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</si>
  <si>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</si>
  <si>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</si>
  <si>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</si>
  <si>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</si>
  <si>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</si>
  <si>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</si>
  <si>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</si>
  <si>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</si>
  <si>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</si>
  <si>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</si>
  <si>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</si>
  <si>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</si>
  <si>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</si>
  <si>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</si>
  <si>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</si>
  <si>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</si>
  <si>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</si>
  <si>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</si>
  <si>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</si>
  <si>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</si>
  <si>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</si>
  <si>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</si>
  <si>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</si>
  <si>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</si>
  <si>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</si>
  <si>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</si>
  <si>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</si>
  <si>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</si>
  <si>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</si>
  <si>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</si>
  <si>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</si>
  <si>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</si>
  <si>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</si>
  <si>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</si>
  <si>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</si>
  <si>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</si>
  <si>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</si>
  <si>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</si>
  <si>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</si>
  <si>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</si>
  <si>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</si>
  <si>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</si>
  <si>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</si>
  <si>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</si>
  <si>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</si>
  <si>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</si>
  <si>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</si>
  <si>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</si>
  <si>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</si>
  <si>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</si>
  <si>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</si>
  <si>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</si>
  <si>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</si>
  <si>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</si>
  <si>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</si>
  <si>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</si>
  <si>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</si>
  <si>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</si>
  <si>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</si>
  <si>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</si>
  <si>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</si>
  <si>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</si>
  <si>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</si>
  <si>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</si>
  <si>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</si>
  <si>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</si>
  <si>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</si>
  <si>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</si>
  <si>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</si>
  <si>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</si>
  <si>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</si>
  <si>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</si>
  <si>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</si>
  <si>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</si>
  <si>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</si>
  <si>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</si>
  <si>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</si>
  <si>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</si>
  <si>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</si>
  <si>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</si>
  <si>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</si>
  <si>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</si>
  <si>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</si>
  <si>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</si>
  <si>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</si>
  <si>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</si>
  <si>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</si>
  <si>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</si>
  <si>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</si>
  <si>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</si>
  <si>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</si>
  <si>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</si>
  <si>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</si>
  <si>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</si>
  <si>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</si>
  <si>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</si>
  <si>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</si>
  <si>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</si>
  <si>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</si>
  <si>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</si>
  <si>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</si>
  <si>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</si>
  <si>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</si>
  <si>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</si>
  <si>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</si>
  <si>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</si>
  <si>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</si>
  <si>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</si>
  <si>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</si>
  <si>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</si>
  <si>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</si>
  <si>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</si>
  <si>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</si>
  <si>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</si>
  <si>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</si>
  <si>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</si>
  <si>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</si>
  <si>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</si>
  <si>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</si>
  <si>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</si>
  <si>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</si>
  <si>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</si>
  <si>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</si>
  <si>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</si>
  <si>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</si>
  <si>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</si>
  <si>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</si>
  <si>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</si>
  <si>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</si>
  <si>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</si>
  <si>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</si>
  <si>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</si>
  <si>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</si>
  <si>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</si>
  <si>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</si>
  <si>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</si>
  <si>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</si>
  <si>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</si>
  <si>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</si>
  <si>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</si>
  <si>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</si>
  <si>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</si>
  <si>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</si>
  <si>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</si>
  <si>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</si>
  <si>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</si>
  <si>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</si>
  <si>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</si>
  <si>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</si>
  <si>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</si>
  <si>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</si>
  <si>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</si>
  <si>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</si>
  <si>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</si>
  <si>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</si>
  <si>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</si>
  <si>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</si>
  <si>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</si>
  <si>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</si>
  <si>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</si>
  <si>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</si>
  <si>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</si>
  <si>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</si>
  <si>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</si>
  <si>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</si>
  <si>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</si>
  <si>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</si>
  <si>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</si>
  <si>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</si>
  <si>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</si>
  <si>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</si>
  <si>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</si>
  <si>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</si>
  <si>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</si>
  <si>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</si>
  <si>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</si>
  <si>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</si>
  <si>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</si>
  <si>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</si>
  <si>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</si>
  <si>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</si>
  <si>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</si>
  <si>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</si>
  <si>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</si>
  <si>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</si>
  <si>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</si>
  <si>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</si>
  <si>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</si>
  <si>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</si>
  <si>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</si>
  <si>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</si>
  <si>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</si>
  <si>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</si>
  <si>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</si>
  <si>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</si>
  <si>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</si>
  <si>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</si>
  <si>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</si>
  <si>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</si>
  <si>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</si>
  <si>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</si>
  <si>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</si>
  <si>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</si>
  <si>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</si>
  <si>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</si>
  <si>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</si>
  <si>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</si>
  <si>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</si>
  <si>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</si>
  <si>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</si>
  <si>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</si>
  <si>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</si>
  <si>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</si>
  <si>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</si>
  <si>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</si>
  <si>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</si>
  <si>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</si>
  <si>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</si>
  <si>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</si>
  <si>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</si>
  <si>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</si>
  <si>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</si>
  <si>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</si>
  <si>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</si>
  <si>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</si>
  <si>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</si>
  <si>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</si>
  <si>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</si>
  <si>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</si>
  <si>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</si>
  <si>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</si>
  <si>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</si>
  <si>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</si>
  <si>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</si>
  <si>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</si>
  <si>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</si>
  <si>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</si>
  <si>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</si>
  <si>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</si>
  <si>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</si>
  <si>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</si>
  <si>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</si>
  <si>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</si>
  <si>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</si>
  <si>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</si>
  <si>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</si>
  <si>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</si>
  <si>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</si>
  <si>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</si>
  <si>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</si>
  <si>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</si>
  <si>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</si>
  <si>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</si>
  <si>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</si>
  <si>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</si>
  <si>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</si>
  <si>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</si>
  <si>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</si>
  <si>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</si>
  <si>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</si>
  <si>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</si>
  <si>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</si>
  <si>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</si>
  <si>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</si>
  <si>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</si>
  <si>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</si>
  <si>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</si>
  <si>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</si>
  <si>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</si>
  <si>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</si>
  <si>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</si>
  <si>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</si>
  <si>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</si>
  <si>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</si>
  <si>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</si>
  <si>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</si>
  <si>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</si>
  <si>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</si>
  <si>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</si>
  <si>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</si>
  <si>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</si>
  <si>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</si>
  <si>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</si>
  <si>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</si>
  <si>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</si>
  <si>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</si>
  <si>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</si>
  <si>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</si>
  <si>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</si>
  <si>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</si>
  <si>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</si>
  <si>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</si>
  <si>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</si>
  <si>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</si>
  <si>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</si>
  <si>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</si>
  <si>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</si>
  <si>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</si>
  <si>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</si>
  <si>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</si>
  <si>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</si>
  <si>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</si>
  <si>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</si>
  <si>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</si>
  <si>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</si>
  <si>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</si>
  <si>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</si>
  <si>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</si>
  <si>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</si>
  <si>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</si>
  <si>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</si>
  <si>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</si>
  <si>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</si>
  <si>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</si>
  <si>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</si>
  <si>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</si>
  <si>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</si>
  <si>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</si>
  <si>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</si>
  <si>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</si>
  <si>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</si>
  <si>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</si>
  <si>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</si>
  <si>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</si>
  <si>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</si>
  <si>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</si>
  <si>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</si>
  <si>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</si>
  <si>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</si>
  <si>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</si>
  <si>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</si>
  <si>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</si>
  <si>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</si>
  <si>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</si>
  <si>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</si>
  <si>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</si>
  <si>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</si>
  <si>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</si>
  <si>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</si>
  <si>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</si>
  <si>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</si>
  <si>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</si>
  <si>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</si>
  <si>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</si>
  <si>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</si>
  <si>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</si>
  <si>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</si>
  <si>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</si>
  <si>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</si>
  <si>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</si>
  <si>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</si>
  <si>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</si>
  <si>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</si>
  <si>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</si>
  <si>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</si>
  <si>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</si>
  <si>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</si>
  <si>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</si>
  <si>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</si>
  <si>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</si>
  <si>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</si>
  <si>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</si>
  <si>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</si>
  <si>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</si>
  <si>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</si>
  <si>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</si>
  <si>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</si>
  <si>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</si>
  <si>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</si>
  <si>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</si>
  <si>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</si>
  <si>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</si>
  <si>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</si>
  <si>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</si>
  <si>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</si>
  <si>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</si>
  <si>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</si>
  <si>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</si>
  <si>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</si>
  <si>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</si>
  <si>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</si>
  <si>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</si>
  <si>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</si>
  <si>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</si>
  <si>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</si>
  <si>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</si>
  <si>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</si>
  <si>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</si>
  <si>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</si>
  <si>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</si>
  <si>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</si>
  <si>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</si>
  <si>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</si>
  <si>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</si>
  <si>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</si>
  <si>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</si>
  <si>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</si>
  <si>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</si>
  <si>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</si>
  <si>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</si>
  <si>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</si>
  <si>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</si>
  <si>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</si>
  <si>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</si>
  <si>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</si>
  <si>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</si>
  <si>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</si>
  <si>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</si>
  <si>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</si>
  <si>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</si>
  <si>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</si>
  <si>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</si>
  <si>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</si>
  <si>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</si>
  <si>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</si>
  <si>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</si>
  <si>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</si>
  <si>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</si>
  <si>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</si>
  <si>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</si>
  <si>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</si>
  <si>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</si>
  <si>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</si>
  <si>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</si>
  <si>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</si>
  <si>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</si>
  <si>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</si>
  <si>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</si>
  <si>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</si>
  <si>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</si>
  <si>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</si>
  <si>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</si>
  <si>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</si>
  <si>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</si>
  <si>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</si>
  <si>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</si>
  <si>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</si>
  <si>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</si>
  <si>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</si>
  <si>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</si>
  <si>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</si>
  <si>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</si>
  <si>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</si>
  <si>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</si>
  <si>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</si>
  <si>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</si>
  <si>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</si>
  <si>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</si>
  <si>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</si>
  <si>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</si>
  <si>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</si>
  <si>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</si>
  <si>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</si>
  <si>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</si>
  <si>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</si>
  <si>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</si>
  <si>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</si>
  <si>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</si>
  <si>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</si>
  <si>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</si>
  <si>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</si>
  <si>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</si>
  <si>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</si>
  <si>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</si>
  <si>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</si>
  <si>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</si>
  <si>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</si>
  <si>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</si>
  <si>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</si>
  <si>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</si>
  <si>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</si>
  <si>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</si>
  <si>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</si>
  <si>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</si>
  <si>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</si>
  <si>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</si>
  <si>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</si>
  <si>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</si>
  <si>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</si>
  <si>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</si>
  <si>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</si>
  <si>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</si>
  <si>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</si>
  <si>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</si>
  <si>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</si>
  <si>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</si>
  <si>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</si>
  <si>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</si>
  <si>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</si>
  <si>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</si>
  <si>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</si>
  <si>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</si>
  <si>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</si>
  <si>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</si>
  <si>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</si>
  <si>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</si>
  <si>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</si>
  <si>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</si>
  <si>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</si>
  <si>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</si>
  <si>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</si>
  <si>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</si>
  <si>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</si>
  <si>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</si>
  <si>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</si>
  <si>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</si>
  <si>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</si>
  <si>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</si>
  <si>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</si>
  <si>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</si>
  <si>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</si>
  <si>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</si>
  <si>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</si>
  <si>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</si>
  <si>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</si>
  <si>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</si>
  <si>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</si>
  <si>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</si>
  <si>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</si>
  <si>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</si>
  <si>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</si>
  <si>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</si>
  <si>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</si>
  <si>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</si>
  <si>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</si>
  <si>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</si>
  <si>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</si>
  <si>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</si>
  <si>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</si>
  <si>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</si>
  <si>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</si>
  <si>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</si>
  <si>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</si>
  <si>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</si>
  <si>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</si>
  <si>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</si>
  <si>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</si>
  <si>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</si>
  <si>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</si>
  <si>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</si>
  <si>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</si>
  <si>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</si>
  <si>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</si>
  <si>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</si>
  <si>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</si>
  <si>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</si>
  <si>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</si>
  <si>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</si>
  <si>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</si>
  <si>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</si>
  <si>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</si>
  <si>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</si>
  <si>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</si>
  <si>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</si>
  <si>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</si>
  <si>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</si>
  <si>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</si>
  <si>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</si>
  <si>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</si>
  <si>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</si>
  <si>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</si>
  <si>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</si>
  <si>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</si>
  <si>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</si>
  <si>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</si>
  <si>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</si>
  <si>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</si>
  <si>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</si>
  <si>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</si>
  <si>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</si>
  <si>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</si>
  <si>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</si>
  <si>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</si>
  <si>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</si>
  <si>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</si>
  <si>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</si>
  <si>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</si>
  <si>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</si>
  <si>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</si>
  <si>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</si>
  <si>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</si>
  <si>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</si>
  <si>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</si>
  <si>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</si>
  <si>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</si>
  <si>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</si>
  <si>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</si>
  <si>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</si>
  <si>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</si>
  <si>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</si>
  <si>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</si>
  <si>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</si>
  <si>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</si>
  <si>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</si>
  <si>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</si>
  <si>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</si>
  <si>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</si>
  <si>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</si>
  <si>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</si>
  <si>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</si>
  <si>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</si>
  <si>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</si>
  <si>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</si>
  <si>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</si>
  <si>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</si>
  <si>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</si>
  <si>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</si>
  <si>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</si>
  <si>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</si>
  <si>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</si>
  <si>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</si>
  <si>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</si>
  <si>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</si>
  <si>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</si>
  <si>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</si>
  <si>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</si>
  <si>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</si>
  <si>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</si>
  <si>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</si>
  <si>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</si>
  <si>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</si>
  <si>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</si>
  <si>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</si>
  <si>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</si>
  <si>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</si>
  <si>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</si>
  <si>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</si>
  <si>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</si>
  <si>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</si>
  <si>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</si>
  <si>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</si>
  <si>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</si>
  <si>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</si>
  <si>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</si>
  <si>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</si>
  <si>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</si>
  <si>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</si>
  <si>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</si>
  <si>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</si>
  <si>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</si>
  <si>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</si>
  <si>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</si>
  <si>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</si>
  <si>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</si>
  <si>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</si>
  <si>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</si>
  <si>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</si>
  <si>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</si>
  <si>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</si>
  <si>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</si>
  <si>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</si>
  <si>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</si>
  <si>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</si>
  <si>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</si>
  <si>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</si>
  <si>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</si>
  <si>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</si>
  <si>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</si>
  <si>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</si>
  <si>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</si>
  <si>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</si>
  <si>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</si>
  <si>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</si>
  <si>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</si>
  <si>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</si>
  <si>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</si>
  <si>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</si>
  <si>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</si>
  <si>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</si>
  <si>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</si>
  <si>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</si>
  <si>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</si>
  <si>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</si>
  <si>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</si>
  <si>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</si>
  <si>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</si>
  <si>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</si>
  <si>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</si>
  <si>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</si>
  <si>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</si>
  <si>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</si>
  <si>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</si>
  <si>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</si>
  <si>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</si>
  <si>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</si>
  <si>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</si>
  <si>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</si>
  <si>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</si>
  <si>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</si>
  <si>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</si>
  <si>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</si>
  <si>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</si>
  <si>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</si>
  <si>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</si>
  <si>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</si>
  <si>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</si>
  <si>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</si>
  <si>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</si>
  <si>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</si>
  <si>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</si>
  <si>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</si>
  <si>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</si>
  <si>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</si>
  <si>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</si>
  <si>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</si>
  <si>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</si>
  <si>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</si>
  <si>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</si>
  <si>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</si>
  <si>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</si>
  <si>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</si>
  <si>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</si>
  <si>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</si>
  <si>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</si>
  <si>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</si>
  <si>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</si>
  <si>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</si>
  <si>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</si>
  <si>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</si>
  <si>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</si>
  <si>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</si>
  <si>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</si>
  <si>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</si>
  <si>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</si>
  <si>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</si>
  <si>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</si>
  <si>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</si>
  <si>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</si>
  <si>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</si>
  <si>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</si>
  <si>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</si>
  <si>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</si>
  <si>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</si>
  <si>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</si>
  <si>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</si>
  <si>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</si>
  <si>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</si>
  <si>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</si>
  <si>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</si>
  <si>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</si>
  <si>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</si>
  <si>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</si>
  <si>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</si>
  <si>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</si>
  <si>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</si>
  <si>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</si>
  <si>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</si>
  <si>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</si>
  <si>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</si>
  <si>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</si>
  <si>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</si>
  <si>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</si>
  <si>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</si>
  <si>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</si>
  <si>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</si>
  <si>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</si>
  <si>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</si>
  <si>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</si>
  <si>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</si>
  <si>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</si>
  <si>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</si>
  <si>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</si>
  <si>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</si>
  <si>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</si>
  <si>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</si>
  <si>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</si>
  <si>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</si>
  <si>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</si>
  <si>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</si>
  <si>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</si>
  <si>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</si>
  <si>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</si>
  <si>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</si>
  <si>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</si>
  <si>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</si>
  <si>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</si>
  <si>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</si>
  <si>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</si>
  <si>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</si>
  <si>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</si>
  <si>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</si>
  <si>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</si>
  <si>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</si>
  <si>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</si>
  <si>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</si>
  <si>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</si>
  <si>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</si>
  <si>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</si>
  <si>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</si>
  <si>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</si>
  <si>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</si>
  <si>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</si>
  <si>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</si>
  <si>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</si>
  <si>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</si>
  <si>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</si>
  <si>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</si>
  <si>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</si>
  <si>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</si>
  <si>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</si>
  <si>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</si>
  <si>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</si>
  <si>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</si>
  <si>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</si>
  <si>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</si>
  <si>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</si>
  <si>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</si>
  <si>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</si>
  <si>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</si>
  <si>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</si>
  <si>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</si>
  <si>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</si>
  <si>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</si>
  <si>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</si>
  <si>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</si>
  <si>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</si>
  <si>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</si>
  <si>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</si>
  <si>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</si>
  <si>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</si>
  <si>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</si>
  <si>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</si>
  <si>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</si>
  <si>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</si>
  <si>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</si>
  <si>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</si>
  <si>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</si>
  <si>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</si>
  <si>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</si>
  <si>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</si>
  <si>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</si>
  <si>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</si>
  <si>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</si>
  <si>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</si>
  <si>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</si>
  <si>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</si>
  <si>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</si>
  <si>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</si>
  <si>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</si>
  <si>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</si>
  <si>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</si>
  <si>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</si>
  <si>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</si>
  <si>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</si>
  <si>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</si>
  <si>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</si>
  <si>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</si>
  <si>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</si>
  <si>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</si>
  <si>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</si>
  <si>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</si>
  <si>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</si>
  <si>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</si>
  <si>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</si>
  <si>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</si>
  <si>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</si>
  <si>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</si>
  <si>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</si>
  <si>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</si>
  <si>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</si>
  <si>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</si>
  <si>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</si>
  <si>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</si>
  <si>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</si>
  <si>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</si>
  <si>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</si>
  <si>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</si>
  <si>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</si>
  <si>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</si>
  <si>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</si>
  <si>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</si>
  <si>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</si>
  <si>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</si>
  <si>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</si>
  <si>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</si>
  <si>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</si>
  <si>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</si>
  <si>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</si>
  <si>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</si>
  <si>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</si>
  <si>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</si>
  <si>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</si>
  <si>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</si>
  <si>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</si>
  <si>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</si>
  <si>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</si>
  <si>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</si>
  <si>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</si>
  <si>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</si>
  <si>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</si>
  <si>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</si>
  <si>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</si>
  <si>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</si>
  <si>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</si>
  <si>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</si>
  <si>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</si>
  <si>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</si>
  <si>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</si>
  <si>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</si>
  <si>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</si>
  <si>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</si>
  <si>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</si>
  <si>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</si>
  <si>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</si>
  <si>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</si>
  <si>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</si>
  <si>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</si>
  <si>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</si>
  <si>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</si>
  <si>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</si>
  <si>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</si>
  <si>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</si>
  <si>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</si>
  <si>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</si>
  <si>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</si>
  <si>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</si>
  <si>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</si>
  <si>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</si>
  <si>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</si>
  <si>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</si>
  <si>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</si>
  <si>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</si>
  <si>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</si>
  <si>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</si>
  <si>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</si>
  <si>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</si>
  <si>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</si>
  <si>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</si>
  <si>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</si>
  <si>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</si>
  <si>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</si>
  <si>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</si>
  <si>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</si>
  <si>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</si>
  <si>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</si>
  <si>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</si>
  <si>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</si>
  <si>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</si>
  <si>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</si>
  <si>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</si>
  <si>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</si>
  <si>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</si>
  <si>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</si>
  <si>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</si>
  <si>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</si>
  <si>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</si>
  <si>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</si>
  <si>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</si>
  <si>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</si>
  <si>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</si>
  <si>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</si>
  <si>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</si>
  <si>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</si>
  <si>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</si>
  <si>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</si>
  <si>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</si>
  <si>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</si>
  <si>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</si>
  <si>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</si>
  <si>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</si>
  <si>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</si>
  <si>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</si>
  <si>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</si>
  <si>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</si>
  <si>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</si>
  <si>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</si>
  <si>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</si>
  <si>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</si>
  <si>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</si>
  <si>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</si>
  <si>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</si>
  <si>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</si>
  <si>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</si>
  <si>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</si>
  <si>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</si>
  <si>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</si>
  <si>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</si>
  <si>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</si>
  <si>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</si>
  <si>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</si>
  <si>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</si>
  <si>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</si>
  <si>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</si>
  <si>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</si>
  <si>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</si>
  <si>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</si>
  <si>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</si>
  <si>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</si>
  <si>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</si>
  <si>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</si>
  <si>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</si>
  <si>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</si>
  <si>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</si>
  <si>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</si>
  <si>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</si>
  <si>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</si>
  <si>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</si>
  <si>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</si>
  <si>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</si>
  <si>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</si>
  <si>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</si>
  <si>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</si>
  <si>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</si>
  <si>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</si>
  <si>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</si>
  <si>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</si>
  <si>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</si>
  <si>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</si>
  <si>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</si>
  <si>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</si>
  <si>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</si>
  <si>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</si>
  <si>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</si>
  <si>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</si>
  <si>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</si>
  <si>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</si>
  <si>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</si>
  <si>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</si>
  <si>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</si>
  <si>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</si>
  <si>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</si>
  <si>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</si>
  <si>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</si>
  <si>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</si>
  <si>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</si>
  <si>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</si>
  <si>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</si>
  <si>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</si>
  <si>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</si>
  <si>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</si>
  <si>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</si>
  <si>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</si>
  <si>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</si>
  <si>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</si>
  <si>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</si>
  <si>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</si>
  <si>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</si>
  <si>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</si>
  <si>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</si>
  <si>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</si>
  <si>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</si>
  <si>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</si>
  <si>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</si>
  <si>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</si>
  <si>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</si>
  <si>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</si>
  <si>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</si>
  <si>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</si>
  <si>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</si>
  <si>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</si>
  <si>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</si>
  <si>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</si>
  <si>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</si>
  <si>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</si>
  <si>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</si>
  <si>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</si>
  <si>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</si>
  <si>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</si>
  <si>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</si>
  <si>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</si>
  <si>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</si>
  <si>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</si>
  <si>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</si>
  <si>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</si>
  <si>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</si>
  <si>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</si>
  <si>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</si>
  <si>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</si>
  <si>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</si>
  <si>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</si>
  <si>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</si>
  <si>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</si>
  <si>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</si>
  <si>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</si>
  <si>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</si>
  <si>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</si>
  <si>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</si>
  <si>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</si>
  <si>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</si>
  <si>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</si>
  <si>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</si>
  <si>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</si>
  <si>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</si>
  <si>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</si>
  <si>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</si>
  <si>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</si>
  <si>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</si>
  <si>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</si>
  <si>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</si>
  <si>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</si>
  <si>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</si>
  <si>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</si>
  <si>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</si>
  <si>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</si>
  <si>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</si>
  <si>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</si>
  <si>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</si>
  <si>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</si>
  <si>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</si>
  <si>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</si>
  <si>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</si>
  <si>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</si>
  <si>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</si>
  <si>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</si>
  <si>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</si>
  <si>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</si>
  <si>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</si>
  <si>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</si>
  <si>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</si>
  <si>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</si>
  <si>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</si>
  <si>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</si>
  <si>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</si>
  <si>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</si>
  <si>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</si>
  <si>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</si>
  <si>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</si>
  <si>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</si>
  <si>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</si>
  <si>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</si>
  <si>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</si>
  <si>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</si>
  <si>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</si>
  <si>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</si>
  <si>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</si>
  <si>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</si>
  <si>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</si>
  <si>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</si>
  <si>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</si>
  <si>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</si>
  <si>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</si>
  <si>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</si>
  <si>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</si>
  <si>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</si>
  <si>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</si>
  <si>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</si>
  <si>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</si>
  <si>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</si>
  <si>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</si>
  <si>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</si>
  <si>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</si>
  <si>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</si>
  <si>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</si>
  <si>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</si>
  <si>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</si>
  <si>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</si>
  <si>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</si>
  <si>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</si>
  <si>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</si>
  <si>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</si>
  <si>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</si>
  <si>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</si>
  <si>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</si>
  <si>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</si>
  <si>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</si>
  <si>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</si>
  <si>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</si>
  <si>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</si>
  <si>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</si>
  <si>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</si>
  <si>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</si>
  <si>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</si>
  <si>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</si>
  <si>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</si>
  <si>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</si>
  <si>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</si>
  <si>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</si>
  <si>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</si>
  <si>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</si>
  <si>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</si>
  <si>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</si>
  <si>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</si>
  <si>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</si>
  <si>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</si>
  <si>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</si>
  <si>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</si>
  <si>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</si>
  <si>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</si>
  <si>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</si>
  <si>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</si>
  <si>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</si>
  <si>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</si>
  <si>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</si>
  <si>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</si>
  <si>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</si>
  <si>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</si>
  <si>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</si>
  <si>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</si>
  <si>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</si>
  <si>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</si>
  <si>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</si>
  <si>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</si>
  <si>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</si>
  <si>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</si>
  <si>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</si>
  <si>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</si>
  <si>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</si>
  <si>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</si>
  <si>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</si>
  <si>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</si>
  <si>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</si>
  <si>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</si>
  <si>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</si>
  <si>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</si>
  <si>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</si>
  <si>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</si>
  <si>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</si>
  <si>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</si>
  <si>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</si>
  <si>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</si>
  <si>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</si>
  <si>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</si>
  <si>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</si>
  <si>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</si>
  <si>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</si>
  <si>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</si>
  <si>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</si>
  <si>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</si>
  <si>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</si>
  <si>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</si>
  <si>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</si>
  <si>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</si>
  <si>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</si>
  <si>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</si>
  <si>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</si>
  <si>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</si>
  <si>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</si>
  <si>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</si>
  <si>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</si>
  <si>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</si>
  <si>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</si>
  <si>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</si>
  <si>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</si>
  <si>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</si>
  <si>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</si>
  <si>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</si>
  <si>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</si>
  <si>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</si>
  <si>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</si>
  <si>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</si>
  <si>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</si>
  <si>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</si>
  <si>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</si>
  <si>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</si>
  <si>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</si>
  <si>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</si>
  <si>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</si>
  <si>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</si>
  <si>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</si>
  <si>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</si>
  <si>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</si>
  <si>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</si>
  <si>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</si>
  <si>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</si>
  <si>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</si>
  <si>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</si>
  <si>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</si>
  <si>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</si>
  <si>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</si>
  <si>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</si>
  <si>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</si>
  <si>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</si>
  <si>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</si>
  <si>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</si>
  <si>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</si>
  <si>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</si>
  <si>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</si>
  <si>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</si>
  <si>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</si>
  <si>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</si>
  <si>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</si>
  <si>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</si>
  <si>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</si>
  <si>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</si>
  <si>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</si>
  <si>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</si>
  <si>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</si>
  <si>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</si>
  <si>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</si>
  <si>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</si>
  <si>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</si>
  <si>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</si>
  <si>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</si>
  <si>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</si>
  <si>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</si>
  <si>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</si>
  <si>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</si>
  <si>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</si>
  <si>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</si>
  <si>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</si>
  <si>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</si>
  <si>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</si>
  <si>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</si>
  <si>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</si>
  <si>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</si>
  <si>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</si>
  <si>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</si>
  <si>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</si>
  <si>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</si>
  <si>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</si>
  <si>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</si>
  <si>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</si>
  <si>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</si>
  <si>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</si>
  <si>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</si>
  <si>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</si>
  <si>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</si>
  <si>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</si>
  <si>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</si>
  <si>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</si>
  <si>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</si>
  <si>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</si>
  <si>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</si>
  <si>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</si>
  <si>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</si>
  <si>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</si>
  <si>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</si>
  <si>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</si>
  <si>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</si>
  <si>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</si>
  <si>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</si>
  <si>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</si>
  <si>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</si>
  <si>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</si>
  <si>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</si>
  <si>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</si>
  <si>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</si>
  <si>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</si>
  <si>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</si>
  <si>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</si>
  <si>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</si>
  <si>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</si>
  <si>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</si>
  <si>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</si>
  <si>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</si>
  <si>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</si>
  <si>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</si>
  <si>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</si>
  <si>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</si>
  <si>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</si>
  <si>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</si>
  <si>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</si>
  <si>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</si>
  <si>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</si>
  <si>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</si>
  <si>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</si>
  <si>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</si>
  <si>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</si>
  <si>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</si>
  <si>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</si>
  <si>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</si>
  <si>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</si>
  <si>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</si>
  <si>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</si>
  <si>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</si>
  <si>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</si>
  <si>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</si>
  <si>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</si>
  <si>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</si>
  <si>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</si>
  <si>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</si>
  <si>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</si>
  <si>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</si>
  <si>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</si>
  <si>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</si>
  <si>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</si>
  <si>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</si>
  <si>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</si>
  <si>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</si>
  <si>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</si>
  <si>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</si>
  <si>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</si>
  <si>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</si>
  <si>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</si>
  <si>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</si>
  <si>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</si>
  <si>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</si>
  <si>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</si>
  <si>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</si>
  <si>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</si>
  <si>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</si>
  <si>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</si>
  <si>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</si>
  <si>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</si>
  <si>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</si>
  <si>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</si>
  <si>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</si>
  <si>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</si>
  <si>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</si>
  <si>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</si>
  <si>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</si>
  <si>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</si>
  <si>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</si>
  <si>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</si>
  <si>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</si>
  <si>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</si>
  <si>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</si>
  <si>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</si>
  <si>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</si>
  <si>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</si>
  <si>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</si>
  <si>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</si>
  <si>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</si>
  <si>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</si>
  <si>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</si>
  <si>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</si>
  <si>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</si>
  <si>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</si>
  <si>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</si>
  <si>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</si>
  <si>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</si>
  <si>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</si>
  <si>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</si>
  <si>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</si>
  <si>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</si>
  <si>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</si>
  <si>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</si>
  <si>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</si>
  <si>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</si>
  <si>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</si>
  <si>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</si>
  <si>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</si>
  <si>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</si>
  <si>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</si>
  <si>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</si>
  <si>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</si>
  <si>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</si>
  <si>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</si>
  <si>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</si>
  <si>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</si>
  <si>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</si>
  <si>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</si>
  <si>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</si>
  <si>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</si>
  <si>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</si>
  <si>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</si>
  <si>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</si>
  <si>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</si>
  <si>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</si>
  <si>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</si>
  <si>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</si>
  <si>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</si>
  <si>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</si>
  <si>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</si>
  <si>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</si>
  <si>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</si>
  <si>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</si>
  <si>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</si>
  <si>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</si>
  <si>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</si>
  <si>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</si>
  <si>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</si>
  <si>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</si>
  <si>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</si>
  <si>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</si>
  <si>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</si>
  <si>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</si>
  <si>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</si>
  <si>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</si>
  <si>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</si>
  <si>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</si>
  <si>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</si>
  <si>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</si>
  <si>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</si>
  <si>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</si>
  <si>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</si>
  <si>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</si>
  <si>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</si>
  <si>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</si>
  <si>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</si>
  <si>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</si>
  <si>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</si>
  <si>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</si>
  <si>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</si>
  <si>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</si>
  <si>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</si>
  <si>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</si>
  <si>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</si>
  <si>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</si>
  <si>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</si>
  <si>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</si>
  <si>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</si>
  <si>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</si>
  <si>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</si>
  <si>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</si>
  <si>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</si>
  <si>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</si>
  <si>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</si>
  <si>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</si>
  <si>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</si>
  <si>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</si>
  <si>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</si>
  <si>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</si>
  <si>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</si>
  <si>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</si>
  <si>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</si>
  <si>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</si>
  <si>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</si>
  <si>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</si>
  <si>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</si>
  <si>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</si>
  <si>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</si>
  <si>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</si>
  <si>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</si>
  <si>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</si>
  <si>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</si>
  <si>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</si>
  <si>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</si>
  <si>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</si>
  <si>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</si>
  <si>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</si>
  <si>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</si>
  <si>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</si>
  <si>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</si>
  <si>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</si>
  <si>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</si>
  <si>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</si>
  <si>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</si>
  <si>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</si>
  <si>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</si>
  <si>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</si>
  <si>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</si>
  <si>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</si>
  <si>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</si>
  <si>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</si>
  <si>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</si>
  <si>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</si>
  <si>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</si>
  <si>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</si>
  <si>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</si>
  <si>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</si>
  <si>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</si>
  <si>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</si>
  <si>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</si>
  <si>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</si>
  <si>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</si>
  <si>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</si>
  <si>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</si>
  <si>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</si>
  <si>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</si>
  <si>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</si>
  <si>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</si>
  <si>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</si>
  <si>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</si>
  <si>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</si>
  <si>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</si>
  <si>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</si>
  <si>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</si>
  <si>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</si>
  <si>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</si>
  <si>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</si>
  <si>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</si>
  <si>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</si>
  <si>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</si>
  <si>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</si>
  <si>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</si>
  <si>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</si>
  <si>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</si>
  <si>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</si>
  <si>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</si>
  <si>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</si>
  <si>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</si>
  <si>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</si>
  <si>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</si>
  <si>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</si>
  <si>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</si>
  <si>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</si>
  <si>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</si>
  <si>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</si>
  <si>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</si>
  <si>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</si>
  <si>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</si>
  <si>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</si>
  <si>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</si>
  <si>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</si>
  <si>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</si>
  <si>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</si>
  <si>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</si>
  <si>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</si>
  <si>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</si>
  <si>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</si>
  <si>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</si>
  <si>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</si>
  <si>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</si>
  <si>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</si>
  <si>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</si>
  <si>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</si>
  <si>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</si>
  <si>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</si>
  <si>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</si>
  <si>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</si>
  <si>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</si>
  <si>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</si>
  <si>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</si>
  <si>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</si>
  <si>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</si>
  <si>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</si>
  <si>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</si>
  <si>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</si>
  <si>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</si>
  <si>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</si>
  <si>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</si>
  <si>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</si>
  <si>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</si>
  <si>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</si>
  <si>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</si>
  <si>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</si>
  <si>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</si>
  <si>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</si>
  <si>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</si>
  <si>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</si>
  <si>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</si>
  <si>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</si>
  <si>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</si>
  <si>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</si>
  <si>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</si>
  <si>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</si>
  <si>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</si>
  <si>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</si>
  <si>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</si>
  <si>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</si>
  <si>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</si>
  <si>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</si>
  <si>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</si>
  <si>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</si>
  <si>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</si>
  <si>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</si>
  <si>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</si>
  <si>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</si>
  <si>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</si>
  <si>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</si>
  <si>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</si>
  <si>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</si>
  <si>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</si>
  <si>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</si>
  <si>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</si>
  <si>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</si>
  <si>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</si>
  <si>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</si>
  <si>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</si>
  <si>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</si>
  <si>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</si>
  <si>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</si>
  <si>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</si>
  <si>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</si>
  <si>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</si>
  <si>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</si>
  <si>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</si>
  <si>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</si>
  <si>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</si>
  <si>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</si>
  <si>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</si>
  <si>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</si>
  <si>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</si>
  <si>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</si>
  <si>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</si>
  <si>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</si>
  <si>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</si>
  <si>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</si>
  <si>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</si>
  <si>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</si>
  <si>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</si>
  <si>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</si>
  <si>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</si>
  <si>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</si>
  <si>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</si>
  <si>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</si>
  <si>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</si>
  <si>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</si>
  <si>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</si>
  <si>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</si>
  <si>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</si>
  <si>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</si>
  <si>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</si>
  <si>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</si>
  <si>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</si>
  <si>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</si>
  <si>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</si>
  <si>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</si>
  <si>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</si>
  <si>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</si>
  <si>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</si>
  <si>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</si>
  <si>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</si>
  <si>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</si>
  <si>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</si>
  <si>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</si>
  <si>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</si>
  <si>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</si>
  <si>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</si>
  <si>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</si>
  <si>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</si>
  <si>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</si>
  <si>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</si>
  <si>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</si>
  <si>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</si>
  <si>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</si>
  <si>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</si>
  <si>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</si>
  <si>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</si>
  <si>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</si>
  <si>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</si>
  <si>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</si>
  <si>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</si>
  <si>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</si>
  <si>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</si>
  <si>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</si>
  <si>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</si>
  <si>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</si>
  <si>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</si>
  <si>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</si>
  <si>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</si>
  <si>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</si>
  <si>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</si>
  <si>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</si>
  <si>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</si>
  <si>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</si>
  <si>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</si>
  <si>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</si>
  <si>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</si>
  <si>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</si>
  <si>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</si>
  <si>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</si>
  <si>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</si>
  <si>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</si>
  <si>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</si>
  <si>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</si>
  <si>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</si>
  <si>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</si>
  <si>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</si>
  <si>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</si>
  <si>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</si>
  <si>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</si>
  <si>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</si>
  <si>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</si>
  <si>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</si>
  <si>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</si>
  <si>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</si>
  <si>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</si>
  <si>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</si>
  <si>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</si>
  <si>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</si>
  <si>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</si>
  <si>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</si>
  <si>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</si>
  <si>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</si>
  <si>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</si>
  <si>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</si>
  <si>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</si>
  <si>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</si>
  <si>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</si>
  <si>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</si>
  <si>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</si>
  <si>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</si>
  <si>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</si>
  <si>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</si>
  <si>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</si>
  <si>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</si>
  <si>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</si>
  <si>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</si>
  <si>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</si>
  <si>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</si>
  <si>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</si>
  <si>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</si>
  <si>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</si>
  <si>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</si>
  <si>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</si>
  <si>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</si>
  <si>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</si>
  <si>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</si>
  <si>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</si>
  <si>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</si>
  <si>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</si>
  <si>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</si>
  <si>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</si>
  <si>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</si>
  <si>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</si>
  <si>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</si>
  <si>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</si>
  <si>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</si>
  <si>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</si>
  <si>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</si>
  <si>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</si>
  <si>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</si>
  <si>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</si>
  <si>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</si>
  <si>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</si>
  <si>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</si>
  <si>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</si>
  <si>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</si>
  <si>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</si>
  <si>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</si>
  <si>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</si>
  <si>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</si>
  <si>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</si>
  <si>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</si>
  <si>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</si>
  <si>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</si>
  <si>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</si>
  <si>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</si>
  <si>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</si>
  <si>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</si>
  <si>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</si>
  <si>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</si>
  <si>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</si>
  <si>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</si>
  <si>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</si>
  <si>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</si>
  <si>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</si>
  <si>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</si>
  <si>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</si>
  <si>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</si>
  <si>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</si>
  <si>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</si>
  <si>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</si>
  <si>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</si>
  <si>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</si>
  <si>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</si>
  <si>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</si>
  <si>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</si>
  <si>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</si>
  <si>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</si>
  <si>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</si>
  <si>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</si>
  <si>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</si>
  <si>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</si>
  <si>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</si>
  <si>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</si>
  <si>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</si>
  <si>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</si>
  <si>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</si>
  <si>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</si>
  <si>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</si>
  <si>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</si>
  <si>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</si>
  <si>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</si>
  <si>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</si>
  <si>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</si>
  <si>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</si>
  <si>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</si>
  <si>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</si>
  <si>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</si>
  <si>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</si>
  <si>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</si>
  <si>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</si>
  <si>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</si>
  <si>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</si>
  <si>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</si>
  <si>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</si>
  <si>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</si>
  <si>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</si>
  <si>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</si>
  <si>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</si>
  <si>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</si>
  <si>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</si>
  <si>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</si>
  <si>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</si>
  <si>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</si>
  <si>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</si>
  <si>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</si>
  <si>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</si>
  <si>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</si>
  <si>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</si>
  <si>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</si>
  <si>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</si>
  <si>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</si>
  <si>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</si>
  <si>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</si>
  <si>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</si>
  <si>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</si>
  <si>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</si>
  <si>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</si>
  <si>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</si>
  <si>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</si>
  <si>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</si>
  <si>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</si>
  <si>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</si>
  <si>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</si>
  <si>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</si>
  <si>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</si>
  <si>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</si>
  <si>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</si>
  <si>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</si>
  <si>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</si>
  <si>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</si>
  <si>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</si>
  <si>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</si>
  <si>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</si>
  <si>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</si>
  <si>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</si>
  <si>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</si>
  <si>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</si>
  <si>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</si>
  <si>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</si>
  <si>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</si>
  <si>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</si>
  <si>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</si>
  <si>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</si>
  <si>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</si>
  <si>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</si>
  <si>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</si>
  <si>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</si>
  <si>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</si>
  <si>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</si>
  <si>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</si>
  <si>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</si>
  <si>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</si>
  <si>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</si>
  <si>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</si>
  <si>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</si>
  <si>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</si>
  <si>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</si>
  <si>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</si>
  <si>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</si>
  <si>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</si>
  <si>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</si>
  <si>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</si>
  <si>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</si>
  <si>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</si>
  <si>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</si>
  <si>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</si>
  <si>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</si>
  <si>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</si>
  <si>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</si>
  <si>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</si>
  <si>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</si>
  <si>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</si>
  <si>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</si>
  <si>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</si>
  <si>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</si>
  <si>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</si>
  <si>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</si>
  <si>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</si>
  <si>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</si>
  <si>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</si>
  <si>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</si>
  <si>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</si>
  <si>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</si>
  <si>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</si>
  <si>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</si>
  <si>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</si>
  <si>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</si>
  <si>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</si>
  <si>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</si>
  <si>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</si>
  <si>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</si>
  <si>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</si>
  <si>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</si>
  <si>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</si>
  <si>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</si>
  <si>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</si>
  <si>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</si>
  <si>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</si>
  <si>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</si>
  <si>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</si>
  <si>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</si>
  <si>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</si>
  <si>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</si>
  <si>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</si>
  <si>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</si>
  <si>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</si>
  <si>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</si>
  <si>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</si>
  <si>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</si>
  <si>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</si>
  <si>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</si>
  <si>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</si>
  <si>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</si>
  <si>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</si>
  <si>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</si>
  <si>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</si>
  <si>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</si>
  <si>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</si>
  <si>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</si>
  <si>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</si>
  <si>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</si>
  <si>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</si>
  <si>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</si>
  <si>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</si>
  <si>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</si>
  <si>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</si>
  <si>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</si>
  <si>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</si>
  <si>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</si>
  <si>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</si>
  <si>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</si>
  <si>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</si>
  <si>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</si>
  <si>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</si>
  <si>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</si>
  <si>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</si>
  <si>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</si>
  <si>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</si>
  <si>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</si>
  <si>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</si>
  <si>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</si>
  <si>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</si>
  <si>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</si>
  <si>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</si>
  <si>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</si>
  <si>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</si>
  <si>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</si>
  <si>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</si>
  <si>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</si>
  <si>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</si>
  <si>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</si>
  <si>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</si>
  <si>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</si>
  <si>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</si>
  <si>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</si>
  <si>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</si>
  <si>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</si>
  <si>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</si>
  <si>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</si>
  <si>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</si>
  <si>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</si>
  <si>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</si>
  <si>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</si>
  <si>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</si>
  <si>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</si>
  <si>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</si>
  <si>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</si>
  <si>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</si>
  <si>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</si>
  <si>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</si>
  <si>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</si>
  <si>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</si>
  <si>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</si>
  <si>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</si>
  <si>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</si>
  <si>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</si>
  <si>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</si>
  <si>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</si>
  <si>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</si>
  <si>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</si>
  <si>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</si>
  <si>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</si>
  <si>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</si>
  <si>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</si>
  <si>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</si>
  <si>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</si>
  <si>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</si>
  <si>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</si>
  <si>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</si>
  <si>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</si>
  <si>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</si>
  <si>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</si>
  <si>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</si>
  <si>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</si>
  <si>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</si>
  <si>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</si>
  <si>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</si>
  <si>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</si>
  <si>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</si>
  <si>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</si>
  <si>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</si>
  <si>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</si>
  <si>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</si>
  <si>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</si>
  <si>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</si>
  <si>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</si>
  <si>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</si>
  <si>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</si>
  <si>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</si>
  <si>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</si>
  <si>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</si>
  <si>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</si>
  <si>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</si>
  <si>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</si>
  <si>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</si>
  <si>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</si>
  <si>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</si>
  <si>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</si>
  <si>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</si>
  <si>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</si>
  <si>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</si>
  <si>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</si>
  <si>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</si>
  <si>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</si>
  <si>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</si>
  <si>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</si>
  <si>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</si>
  <si>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</si>
  <si>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</si>
  <si>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</si>
  <si>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</si>
  <si>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</si>
  <si>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</si>
  <si>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</si>
  <si>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</si>
  <si>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</si>
  <si>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</si>
  <si>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</si>
  <si>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</si>
  <si>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</si>
  <si>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</si>
  <si>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</si>
  <si>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</si>
  <si>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</si>
  <si>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</si>
  <si>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</si>
  <si>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</si>
  <si>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</si>
  <si>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</si>
  <si>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</si>
  <si>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</si>
  <si>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</si>
  <si>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</si>
  <si>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</si>
  <si>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</si>
  <si>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</si>
  <si>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</si>
  <si>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</si>
  <si>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</si>
  <si>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</si>
  <si>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</si>
  <si>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</si>
  <si>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</si>
  <si>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</si>
  <si>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</si>
  <si>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</si>
  <si>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</si>
  <si>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</si>
  <si>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</si>
  <si>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</si>
  <si>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</si>
  <si>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</si>
  <si>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</si>
  <si>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</si>
  <si>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</si>
  <si>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</si>
  <si>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</si>
  <si>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</si>
  <si>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</si>
  <si>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</si>
  <si>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</si>
  <si>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</si>
  <si>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</si>
  <si>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</si>
  <si>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</si>
  <si>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</si>
  <si>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</si>
  <si>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</si>
  <si>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</si>
  <si>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</si>
  <si>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</si>
  <si>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</si>
  <si>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</si>
  <si>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</si>
  <si>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</si>
  <si>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</si>
  <si>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</si>
  <si>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</si>
  <si>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</si>
  <si>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</si>
  <si>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</si>
  <si>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</si>
  <si>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</si>
  <si>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</si>
  <si>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</si>
  <si>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</si>
  <si>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</si>
  <si>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</si>
  <si>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</si>
  <si>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</si>
  <si>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</si>
  <si>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</si>
  <si>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</si>
  <si>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</si>
  <si>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</si>
  <si>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</si>
  <si>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</si>
  <si>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</si>
  <si>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</si>
  <si>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</si>
  <si>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</si>
  <si>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</si>
  <si>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</si>
  <si>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</si>
  <si>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</si>
  <si>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</si>
  <si>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</si>
  <si>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</si>
  <si>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</si>
  <si>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</si>
  <si>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</si>
  <si>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</si>
  <si>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</si>
  <si>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</si>
  <si>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</si>
  <si>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</si>
  <si>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</si>
  <si>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</si>
  <si>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</si>
  <si>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</si>
  <si>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</si>
  <si>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</si>
  <si>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</si>
  <si>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</si>
  <si>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</si>
  <si>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</si>
  <si>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</si>
  <si>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</si>
  <si>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</si>
  <si>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</si>
  <si>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</si>
  <si>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</si>
  <si>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</si>
  <si>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</si>
  <si>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</si>
  <si>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</si>
  <si>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</si>
  <si>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</si>
  <si>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</si>
  <si>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</si>
  <si>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</si>
  <si>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</si>
  <si>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</si>
  <si>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</si>
  <si>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</si>
  <si>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</si>
  <si>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</si>
  <si>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</si>
  <si>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</si>
  <si>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</si>
  <si>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</si>
  <si>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</si>
  <si>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</si>
  <si>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</si>
  <si>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</si>
  <si>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</si>
  <si>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</si>
  <si>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</si>
  <si>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</si>
  <si>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</si>
  <si>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</si>
  <si>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</si>
  <si>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</si>
  <si>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</si>
  <si>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</si>
  <si>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</si>
  <si>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</si>
  <si>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</si>
  <si>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</si>
  <si>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</si>
  <si>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</si>
  <si>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</si>
  <si>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</si>
  <si>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</si>
  <si>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</si>
  <si>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</si>
  <si>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</si>
  <si>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</si>
  <si>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</si>
  <si>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</si>
  <si>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</si>
  <si>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</si>
  <si>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</si>
  <si>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</si>
  <si>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</si>
  <si>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</si>
  <si>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</si>
  <si>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</si>
  <si>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</si>
  <si>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</si>
  <si>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</si>
  <si>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</si>
  <si>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</si>
  <si>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</si>
  <si>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</si>
  <si>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</si>
  <si>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</si>
  <si>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</si>
  <si>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</si>
  <si>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</si>
  <si>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</si>
  <si>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</si>
  <si>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</si>
  <si>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</si>
  <si>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</si>
  <si>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</si>
  <si>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</si>
  <si>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</si>
  <si>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</si>
  <si>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</si>
  <si>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</si>
  <si>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</si>
  <si>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</si>
  <si>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</si>
  <si>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</si>
  <si>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</si>
  <si>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</si>
  <si>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</si>
  <si>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</si>
  <si>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</si>
  <si>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</si>
  <si>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</si>
  <si>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</si>
  <si>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</si>
  <si>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</si>
  <si>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</si>
  <si>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</si>
  <si>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</si>
  <si>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</si>
  <si>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</si>
  <si>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</si>
  <si>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</si>
  <si>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</si>
  <si>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</si>
  <si>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</si>
  <si>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</si>
  <si>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</si>
  <si>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</si>
  <si>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</si>
  <si>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</si>
  <si>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</si>
  <si>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</si>
  <si>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</si>
  <si>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</si>
  <si>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</si>
  <si>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</si>
  <si>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</si>
  <si>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</si>
  <si>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</si>
  <si>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</si>
  <si>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</si>
  <si>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</si>
  <si>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</si>
  <si>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</si>
  <si>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</si>
  <si>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</si>
  <si>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</si>
  <si>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</si>
  <si>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</si>
  <si>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</si>
  <si>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</si>
  <si>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</si>
  <si>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</si>
  <si>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</si>
  <si>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</si>
  <si>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</si>
  <si>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</si>
  <si>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</si>
  <si>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</si>
  <si>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</si>
  <si>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</si>
  <si>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</si>
  <si>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</si>
  <si>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</si>
  <si>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</si>
  <si>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</si>
  <si>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</si>
  <si>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</si>
  <si>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</si>
  <si>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</si>
  <si>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</si>
  <si>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</si>
  <si>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</si>
  <si>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</si>
  <si>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</si>
  <si>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</si>
  <si>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</si>
  <si>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</si>
  <si>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</si>
  <si>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</si>
  <si>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</si>
  <si>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</si>
  <si>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</si>
  <si>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</si>
  <si>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</si>
  <si>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</si>
  <si>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</si>
  <si>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</si>
  <si>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</si>
  <si>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</si>
  <si>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</si>
  <si>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</si>
  <si>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</si>
  <si>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</si>
  <si>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</si>
  <si>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</si>
  <si>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</si>
  <si>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</si>
  <si>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</si>
  <si>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</si>
  <si>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</si>
  <si>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</si>
  <si>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</si>
  <si>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</si>
  <si>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</si>
  <si>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</si>
  <si>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</si>
  <si>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</si>
  <si>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</si>
  <si>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</si>
  <si>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</si>
  <si>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</si>
  <si>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</si>
  <si>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</si>
  <si>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</si>
  <si>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</si>
  <si>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</si>
  <si>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</si>
  <si>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</si>
  <si>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</si>
  <si>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</si>
  <si>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</si>
  <si>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</si>
  <si>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</si>
  <si>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</si>
  <si>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</si>
  <si>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</si>
  <si>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</si>
  <si>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</si>
  <si>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</si>
  <si>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</si>
  <si>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</si>
  <si>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</si>
  <si>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</si>
  <si>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</si>
  <si>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</si>
  <si>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</si>
  <si>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</si>
  <si>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</si>
  <si>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</si>
  <si>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</si>
  <si>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</si>
  <si>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</si>
  <si>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</si>
  <si>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</si>
  <si>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</si>
  <si>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</si>
  <si>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</si>
  <si>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</si>
  <si>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</si>
  <si>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</si>
  <si>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</si>
  <si>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</si>
  <si>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</si>
  <si>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</si>
  <si>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</si>
  <si>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</si>
  <si>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</si>
  <si>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</si>
  <si>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</si>
  <si>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</si>
  <si>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</si>
  <si>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</si>
  <si>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</si>
  <si>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</si>
  <si>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</si>
  <si>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</si>
  <si>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</si>
  <si>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</si>
  <si>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</si>
  <si>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</si>
  <si>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</si>
  <si>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</si>
  <si>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</si>
  <si>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</si>
  <si>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</si>
  <si>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</si>
  <si>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</si>
  <si>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</si>
  <si>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</si>
  <si>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</si>
  <si>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</si>
  <si>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</si>
  <si>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</si>
  <si>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</si>
  <si>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</si>
  <si>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</si>
  <si>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</si>
  <si>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</si>
  <si>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</si>
  <si>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</si>
  <si>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</si>
  <si>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</si>
  <si>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</si>
  <si>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</si>
  <si>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</si>
  <si>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</si>
  <si>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</si>
  <si>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</si>
  <si>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</si>
  <si>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</si>
  <si>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</si>
  <si>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</si>
  <si>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</si>
  <si>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</si>
  <si>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</si>
  <si>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</si>
  <si>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</si>
  <si>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</si>
  <si>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</si>
  <si>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</si>
  <si>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</si>
  <si>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</si>
  <si>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</si>
  <si>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</si>
  <si>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</si>
  <si>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</si>
  <si>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</si>
  <si>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</si>
  <si>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</si>
  <si>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</si>
  <si>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</si>
  <si>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</si>
  <si>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</si>
  <si>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</si>
  <si>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</si>
  <si>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</si>
  <si>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</si>
  <si>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</si>
  <si>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</si>
  <si>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</si>
  <si>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</si>
  <si>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</si>
  <si>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</si>
  <si>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</si>
  <si>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</si>
  <si>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</si>
  <si>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</si>
  <si>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</si>
  <si>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</si>
  <si>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</si>
  <si>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</si>
  <si>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</si>
  <si>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</si>
  <si>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</si>
  <si>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</si>
  <si>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</si>
  <si>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</si>
  <si>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</si>
  <si>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</si>
  <si>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</si>
  <si>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</si>
  <si>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</si>
  <si>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</si>
  <si>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</si>
  <si>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</si>
  <si>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</si>
  <si>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</si>
  <si>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</si>
  <si>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</si>
  <si>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</si>
  <si>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</si>
  <si>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</si>
  <si>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</si>
  <si>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</si>
  <si>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</si>
  <si>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</si>
  <si>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</si>
  <si>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</si>
  <si>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</si>
  <si>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</si>
  <si>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</si>
  <si>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</si>
  <si>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</si>
  <si>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</si>
  <si>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</si>
  <si>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</si>
  <si>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</si>
  <si>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</si>
  <si>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</si>
  <si>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</si>
  <si>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</si>
  <si>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</si>
  <si>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</si>
  <si>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</si>
  <si>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</si>
  <si>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</si>
  <si>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</si>
  <si>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</si>
  <si>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</si>
  <si>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</si>
  <si>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</si>
  <si>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</si>
  <si>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</si>
  <si>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</si>
  <si>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</si>
  <si>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</si>
  <si>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</si>
  <si>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</si>
  <si>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</si>
  <si>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</si>
  <si>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</si>
  <si>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</si>
  <si>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</si>
  <si>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</si>
  <si>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</si>
  <si>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</si>
  <si>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</si>
  <si>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</si>
  <si>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</si>
  <si>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</si>
  <si>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</si>
  <si>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</si>
  <si>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</si>
  <si>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</si>
  <si>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</si>
  <si>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</si>
  <si>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</si>
  <si>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</si>
  <si>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</si>
  <si>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</si>
  <si>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</si>
  <si>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</si>
  <si>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</si>
  <si>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</si>
  <si>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</si>
  <si>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</si>
  <si>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</si>
  <si>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</si>
  <si>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</si>
  <si>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</si>
  <si>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</si>
  <si>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</si>
  <si>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</si>
  <si>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</si>
  <si>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</si>
  <si>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</si>
  <si>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</si>
  <si>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</si>
  <si>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</si>
  <si>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</si>
  <si>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</si>
  <si>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</si>
  <si>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</si>
  <si>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</si>
  <si>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</si>
  <si>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</si>
  <si>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</si>
  <si>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</si>
  <si>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</si>
  <si>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</si>
  <si>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</si>
  <si>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</si>
  <si>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</si>
  <si>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</si>
  <si>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</si>
  <si>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</si>
  <si>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</si>
  <si>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</si>
  <si>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</si>
  <si>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</si>
  <si>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</si>
  <si>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</si>
  <si>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</si>
  <si>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</si>
  <si>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</si>
  <si>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</si>
  <si>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</si>
  <si>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</si>
  <si>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</si>
  <si>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</si>
  <si>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</si>
  <si>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</si>
  <si>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</si>
  <si>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</si>
  <si>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</si>
  <si>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</si>
  <si>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</si>
  <si>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</si>
  <si>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</si>
  <si>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</si>
  <si>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</si>
  <si>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</si>
  <si>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</si>
  <si>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</si>
  <si>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</si>
  <si>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</si>
  <si>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</si>
  <si>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</si>
  <si>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</si>
  <si>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</si>
  <si>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</si>
  <si>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</si>
  <si>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</si>
  <si>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</si>
  <si>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</si>
  <si>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</si>
  <si>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</si>
  <si>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</si>
  <si>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</si>
  <si>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</si>
  <si>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</si>
  <si>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</si>
  <si>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</si>
  <si>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</si>
  <si>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</si>
  <si>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</si>
  <si>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</si>
  <si>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</si>
  <si>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</si>
  <si>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</si>
  <si>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</si>
  <si>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</si>
  <si>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</si>
  <si>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</si>
  <si>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</si>
  <si>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</si>
  <si>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</si>
  <si>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</si>
  <si>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</si>
  <si>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</si>
  <si>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</si>
  <si>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</si>
  <si>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</si>
  <si>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</si>
  <si>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</si>
  <si>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</si>
  <si>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</si>
  <si>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</si>
  <si>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</si>
  <si>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</si>
  <si>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</si>
  <si>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</si>
  <si>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</si>
  <si>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</si>
  <si>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</si>
  <si>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</si>
  <si>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</si>
  <si>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</si>
  <si>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</si>
  <si>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</si>
  <si>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</si>
  <si>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</si>
  <si>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</si>
  <si>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</si>
  <si>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</si>
  <si>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</si>
  <si>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</si>
  <si>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</si>
  <si>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</si>
  <si>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</si>
  <si>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</si>
  <si>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</si>
  <si>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</si>
  <si>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</si>
  <si>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</si>
  <si>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</si>
  <si>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</si>
  <si>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</si>
  <si>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</si>
  <si>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</si>
  <si>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</si>
  <si>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</si>
  <si>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</si>
  <si>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</si>
  <si>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</si>
  <si>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</si>
  <si>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</si>
  <si>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</si>
  <si>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</si>
  <si>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</si>
  <si>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</si>
  <si>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</si>
  <si>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</si>
  <si>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</si>
  <si>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</si>
  <si>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</si>
  <si>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</si>
  <si>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</si>
  <si>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</si>
  <si>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</si>
  <si>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</si>
  <si>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</si>
  <si>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</si>
  <si>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</si>
  <si>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</si>
  <si>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</si>
  <si>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</si>
  <si>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</si>
  <si>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</si>
  <si>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</si>
  <si>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</si>
  <si>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</si>
  <si>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</si>
  <si>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</si>
  <si>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</si>
  <si>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</si>
  <si>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</si>
  <si>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</si>
  <si>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</si>
  <si>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</si>
  <si>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</si>
  <si>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</si>
  <si>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</si>
  <si>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</si>
  <si>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</si>
  <si>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</si>
  <si>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</si>
  <si>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</si>
  <si>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</si>
  <si>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</si>
  <si>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</si>
  <si>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</si>
  <si>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</si>
  <si>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</si>
  <si>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</si>
  <si>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</si>
  <si>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</si>
  <si>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</si>
  <si>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</si>
  <si>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</si>
  <si>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</si>
  <si>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</si>
  <si>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</si>
  <si>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</si>
  <si>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</si>
  <si>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</si>
  <si>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</si>
  <si>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</si>
  <si>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</si>
  <si>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</si>
  <si>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</si>
  <si>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</si>
  <si>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</si>
  <si>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</si>
  <si>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</si>
  <si>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</si>
  <si>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</si>
  <si>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</si>
  <si>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</si>
  <si>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</si>
  <si>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</si>
  <si>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</si>
  <si>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</si>
  <si>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</si>
  <si>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</si>
  <si>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</si>
  <si>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</si>
  <si>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</si>
  <si>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</si>
  <si>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</si>
  <si>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</si>
  <si>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</si>
  <si>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</si>
  <si>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</si>
  <si>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</si>
  <si>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</si>
  <si>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</si>
  <si>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</si>
  <si>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</si>
  <si>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</si>
  <si>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</si>
  <si>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</si>
  <si>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</si>
  <si>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</si>
  <si>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</si>
  <si>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</si>
  <si>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</si>
  <si>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</si>
  <si>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</si>
  <si>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</si>
  <si>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</si>
  <si>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</si>
  <si>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</si>
  <si>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</si>
  <si>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</si>
  <si>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</si>
  <si>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</si>
  <si>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</si>
  <si>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</si>
  <si>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</si>
  <si>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</si>
  <si>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</si>
  <si>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</si>
  <si>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</si>
  <si>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</si>
  <si>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</si>
  <si>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</si>
  <si>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</si>
  <si>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</si>
  <si>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</si>
  <si>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</si>
  <si>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</si>
  <si>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</si>
  <si>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</si>
  <si>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</si>
  <si>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</si>
  <si>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</si>
  <si>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</si>
  <si>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</si>
  <si>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</si>
  <si>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</si>
  <si>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</si>
  <si>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</si>
  <si>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</si>
  <si>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</si>
  <si>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</si>
  <si>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</si>
  <si>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</si>
  <si>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</si>
  <si>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</si>
  <si>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</si>
  <si>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</si>
  <si>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</si>
  <si>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</si>
  <si>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</si>
  <si>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</si>
  <si>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</si>
  <si>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</si>
  <si>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</si>
  <si>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</si>
  <si>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</si>
  <si>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</si>
  <si>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</si>
  <si>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</si>
  <si>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</si>
  <si>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</si>
  <si>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</si>
  <si>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</si>
  <si>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</si>
  <si>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</si>
  <si>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</si>
  <si>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</si>
  <si>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</si>
  <si>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</si>
  <si>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</si>
  <si>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</si>
  <si>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</si>
  <si>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</si>
  <si>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</si>
  <si>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</si>
  <si>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</si>
  <si>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</si>
  <si>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</si>
  <si>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</si>
  <si>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</si>
  <si>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</si>
  <si>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</si>
  <si>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</si>
  <si>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</si>
  <si>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</si>
  <si>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</si>
  <si>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</si>
  <si>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</si>
  <si>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</si>
  <si>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</si>
  <si>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</si>
  <si>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</si>
  <si>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</si>
  <si>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</si>
  <si>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</si>
  <si>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</si>
  <si>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</si>
  <si>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</si>
  <si>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</si>
  <si>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</si>
  <si>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</si>
  <si>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</si>
  <si>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</si>
  <si>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</si>
  <si>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</si>
  <si>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</si>
  <si>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</si>
  <si>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</si>
  <si>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</si>
  <si>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</si>
  <si>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</si>
  <si>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</si>
  <si>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</si>
  <si>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</si>
  <si>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</si>
  <si>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</si>
  <si>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</si>
  <si>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</si>
  <si>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</si>
  <si>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</si>
  <si>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</si>
  <si>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</si>
  <si>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</si>
  <si>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</si>
  <si>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</si>
  <si>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</si>
  <si>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</si>
  <si>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</si>
  <si>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</si>
  <si>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</si>
  <si>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</si>
  <si>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</si>
  <si>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</si>
  <si>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</si>
  <si>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</si>
  <si>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</si>
  <si>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</si>
  <si>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</si>
  <si>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</si>
  <si>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</si>
  <si>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</si>
  <si>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</si>
  <si>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</si>
  <si>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</si>
  <si>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</si>
  <si>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</si>
  <si>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</si>
  <si>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</si>
  <si>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</si>
  <si>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</si>
  <si>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</si>
  <si>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</si>
  <si>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</si>
  <si>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</si>
  <si>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</si>
  <si>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</si>
  <si>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</si>
  <si>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</si>
  <si>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</si>
  <si>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</si>
  <si>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</si>
  <si>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</si>
  <si>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</si>
  <si>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</si>
  <si>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</si>
  <si>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</si>
  <si>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</si>
  <si>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</si>
  <si>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</si>
  <si>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</si>
  <si>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</si>
  <si>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</si>
  <si>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</si>
  <si>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</si>
  <si>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</si>
  <si>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</si>
  <si>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</si>
  <si>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</si>
  <si>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</si>
  <si>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</si>
  <si>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</si>
  <si>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</si>
  <si>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</si>
  <si>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</si>
  <si>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</si>
  <si>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</si>
  <si>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</si>
  <si>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</si>
  <si>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</si>
  <si>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</si>
  <si>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</si>
  <si>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</si>
  <si>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</si>
  <si>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</si>
  <si>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</si>
  <si>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</si>
  <si>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</si>
  <si>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</si>
  <si>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</si>
  <si>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</si>
  <si>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</si>
  <si>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</si>
  <si>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</si>
  <si>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</si>
  <si>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</si>
  <si>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</si>
  <si>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</si>
  <si>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</si>
  <si>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</si>
  <si>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</si>
  <si>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</si>
  <si>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</si>
  <si>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</si>
  <si>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</si>
  <si>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</si>
  <si>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</si>
  <si>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</si>
  <si>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</si>
  <si>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</si>
  <si>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</si>
  <si>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</si>
  <si>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</si>
  <si>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</si>
  <si>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</si>
  <si>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</si>
  <si>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</si>
  <si>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</si>
  <si>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</si>
  <si>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</si>
  <si>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</si>
  <si>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</si>
  <si>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</si>
  <si>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</si>
  <si>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</si>
  <si>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</si>
  <si>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</si>
  <si>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</si>
  <si>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</si>
  <si>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</si>
  <si>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</si>
  <si>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</si>
  <si>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</si>
  <si>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</si>
  <si>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</si>
  <si>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</si>
  <si>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</si>
  <si>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</si>
  <si>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</si>
  <si>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</si>
  <si>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</si>
  <si>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</si>
  <si>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</si>
  <si>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</si>
  <si>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</si>
  <si>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</si>
  <si>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</si>
  <si>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</si>
  <si>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</si>
  <si>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</si>
  <si>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</si>
  <si>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</si>
  <si>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</si>
  <si>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</si>
  <si>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</si>
  <si>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</si>
  <si>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</si>
  <si>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</si>
  <si>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</si>
  <si>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</si>
  <si>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</si>
  <si>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</si>
  <si>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</si>
  <si>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</si>
  <si>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</si>
  <si>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</si>
  <si>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</si>
  <si>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</si>
  <si>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</si>
  <si>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</si>
  <si>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</si>
  <si>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</si>
  <si>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</si>
  <si>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</si>
  <si>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</si>
  <si>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</si>
  <si>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</si>
  <si>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</si>
  <si>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</si>
  <si>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</si>
  <si>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</si>
  <si>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</si>
  <si>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</si>
  <si>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</si>
  <si>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</si>
  <si>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</si>
  <si>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</si>
  <si>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</si>
  <si>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</si>
  <si>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</si>
  <si>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</si>
  <si>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</si>
  <si>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</si>
  <si>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</si>
  <si>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</si>
  <si>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</si>
  <si>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</si>
  <si>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</si>
  <si>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</si>
  <si>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</si>
  <si>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</si>
  <si>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</si>
  <si>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</si>
  <si>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</si>
  <si>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</si>
  <si>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</si>
  <si>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</si>
  <si>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</si>
  <si>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</si>
  <si>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</si>
  <si>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</si>
  <si>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</si>
  <si>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</si>
  <si>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</si>
  <si>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</si>
  <si>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</si>
  <si>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</si>
  <si>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</si>
  <si>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</si>
  <si>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</si>
  <si>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</si>
  <si>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</si>
  <si>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</si>
  <si>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</si>
  <si>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</si>
  <si>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</si>
  <si>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</si>
  <si>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</si>
  <si>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</si>
  <si>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</si>
  <si>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</si>
  <si>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</si>
  <si>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</si>
  <si>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</si>
  <si>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</si>
  <si>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</si>
  <si>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</si>
  <si>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</si>
  <si>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</si>
  <si>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</si>
  <si>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</si>
  <si>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</si>
  <si>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</si>
  <si>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</si>
  <si>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</si>
  <si>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</si>
  <si>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</si>
  <si>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</si>
  <si>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</si>
  <si>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</si>
  <si>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</si>
  <si>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</si>
  <si>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</si>
  <si>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</si>
  <si>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</si>
  <si>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</si>
  <si>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</si>
  <si>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</si>
  <si>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</si>
  <si>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</si>
  <si>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</si>
  <si>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</si>
  <si>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</si>
  <si>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</si>
  <si>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</si>
  <si>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</si>
  <si>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</si>
  <si>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</si>
  <si>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</si>
  <si>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</si>
  <si>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</si>
  <si>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</si>
  <si>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</si>
  <si>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</si>
  <si>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</si>
  <si>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</si>
  <si>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</si>
  <si>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</si>
  <si>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</si>
  <si>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</si>
  <si>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</si>
  <si>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</si>
  <si>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</si>
  <si>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</si>
  <si>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</si>
  <si>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</si>
  <si>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</si>
  <si>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</si>
  <si>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</si>
  <si>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</si>
  <si>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</si>
  <si>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</si>
  <si>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</si>
  <si>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</si>
  <si>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</si>
  <si>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</si>
  <si>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</si>
  <si>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</si>
  <si>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</si>
  <si>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</si>
  <si>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</si>
  <si>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</si>
  <si>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</si>
  <si>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</si>
  <si>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</si>
  <si>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</si>
  <si>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</si>
  <si>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</si>
  <si>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</si>
  <si>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</si>
  <si>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</si>
  <si>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</si>
  <si>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</si>
  <si>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</si>
  <si>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</si>
  <si>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</si>
  <si>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</si>
  <si>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</si>
  <si>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</si>
  <si>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</si>
  <si>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</si>
  <si>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</si>
  <si>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</si>
  <si>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</si>
  <si>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</si>
  <si>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</si>
  <si>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</si>
  <si>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</si>
  <si>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</si>
  <si>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</si>
  <si>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</si>
  <si>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</si>
  <si>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</si>
  <si>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</si>
  <si>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</si>
  <si>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</si>
  <si>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</si>
  <si>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</si>
  <si>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</si>
  <si>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</si>
  <si>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</si>
  <si>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</si>
  <si>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</si>
  <si>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</si>
  <si>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</si>
  <si>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</si>
  <si>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</si>
  <si>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</si>
  <si>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</si>
  <si>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</si>
  <si>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</si>
  <si>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</si>
  <si>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</si>
  <si>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</si>
  <si>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</si>
  <si>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</si>
  <si>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</si>
  <si>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</si>
  <si>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</si>
  <si>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</si>
  <si>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</si>
  <si>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</si>
  <si>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</si>
  <si>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</si>
  <si>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</si>
  <si>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</si>
  <si>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</si>
  <si>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</si>
  <si>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</si>
  <si>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</si>
  <si>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</si>
  <si>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</si>
  <si>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</si>
  <si>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</si>
  <si>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</si>
  <si>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</si>
  <si>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</si>
  <si>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</si>
  <si>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</si>
  <si>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</si>
  <si>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</si>
  <si>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</si>
  <si>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</si>
  <si>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</si>
  <si>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</si>
  <si>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</si>
  <si>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</si>
  <si>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</si>
  <si>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</si>
  <si>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</si>
  <si>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</si>
  <si>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</si>
  <si>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</si>
  <si>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</si>
  <si>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</si>
  <si>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</si>
  <si>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</si>
  <si>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</si>
  <si>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</si>
  <si>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</si>
  <si>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</si>
  <si>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</si>
  <si>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</si>
  <si>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</si>
  <si>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</si>
  <si>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</si>
  <si>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</si>
  <si>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</si>
  <si>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</si>
  <si>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</si>
  <si>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</si>
  <si>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</si>
  <si>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</si>
  <si>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</si>
  <si>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</si>
  <si>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</si>
  <si>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</si>
  <si>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</si>
  <si>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</si>
  <si>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</si>
  <si>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</si>
  <si>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</si>
  <si>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</si>
  <si>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</si>
  <si>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</si>
  <si>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</si>
  <si>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</si>
  <si>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</si>
  <si>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</si>
  <si>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</si>
  <si>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</si>
  <si>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</si>
  <si>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</si>
  <si>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</si>
  <si>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</si>
  <si>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</si>
  <si>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</si>
  <si>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</si>
  <si>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</si>
  <si>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</si>
  <si>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</si>
  <si>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</si>
  <si>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</si>
  <si>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</si>
  <si>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</si>
  <si>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</si>
  <si>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</si>
  <si>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</si>
  <si>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</si>
  <si>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</si>
  <si>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</si>
  <si>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</si>
  <si>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</si>
  <si>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</si>
  <si>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</si>
  <si>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</si>
  <si>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</si>
  <si>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</si>
  <si>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</si>
  <si>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</si>
  <si>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</si>
  <si>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</si>
  <si>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</si>
  <si>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</si>
  <si>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</si>
  <si>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</si>
  <si>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</si>
  <si>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</si>
  <si>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</si>
  <si>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</si>
  <si>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</si>
  <si>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</si>
  <si>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</si>
  <si>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</si>
  <si>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</si>
  <si>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</si>
  <si>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</si>
  <si>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</si>
  <si>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</si>
  <si>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</si>
  <si>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</si>
  <si>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</si>
  <si>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</si>
  <si>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</si>
  <si>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</si>
  <si>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</si>
  <si>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</si>
  <si>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</si>
  <si>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</si>
  <si>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</si>
  <si>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</si>
  <si>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</si>
  <si>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</si>
  <si>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</si>
  <si>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</si>
  <si>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</si>
  <si>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</si>
  <si>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</si>
  <si>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</si>
  <si>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</si>
  <si>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</si>
  <si>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</si>
  <si>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</si>
  <si>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</si>
  <si>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</si>
  <si>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</si>
  <si>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</si>
  <si>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</si>
  <si>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</si>
  <si>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</si>
  <si>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</si>
  <si>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</si>
  <si>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</si>
  <si>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</si>
  <si>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</si>
  <si>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</si>
  <si>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</si>
  <si>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</si>
  <si>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</si>
  <si>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</si>
  <si>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</si>
  <si>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</si>
  <si>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</si>
  <si>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</si>
  <si>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</si>
  <si>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</si>
  <si>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</si>
  <si>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</si>
  <si>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</si>
  <si>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</si>
  <si>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</si>
  <si>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</si>
  <si>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</si>
  <si>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</si>
  <si>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</si>
  <si>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</si>
  <si>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</si>
  <si>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</si>
  <si>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</si>
  <si>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</si>
  <si>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</si>
  <si>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</si>
  <si>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</si>
  <si>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</si>
  <si>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</si>
  <si>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</si>
  <si>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</si>
  <si>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</si>
  <si>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</si>
  <si>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</si>
  <si>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</si>
  <si>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</si>
  <si>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</si>
  <si>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</si>
  <si>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</si>
  <si>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</si>
  <si>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</si>
  <si>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</si>
  <si>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</si>
  <si>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</si>
  <si>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</si>
  <si>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</si>
  <si>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</si>
  <si>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</si>
  <si>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</si>
  <si>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</si>
  <si>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</si>
  <si>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</si>
  <si>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</si>
  <si>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</si>
  <si>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</si>
  <si>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</si>
  <si>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</si>
  <si>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</si>
  <si>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</si>
  <si>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</si>
  <si>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</si>
  <si>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</si>
  <si>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</si>
  <si>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</si>
  <si>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</si>
  <si>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</si>
  <si>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</si>
  <si>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</si>
  <si>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</si>
  <si>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</si>
  <si>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</si>
  <si>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</si>
  <si>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</si>
  <si>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</si>
  <si>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</si>
  <si>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</si>
  <si>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</si>
  <si>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</si>
  <si>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</si>
  <si>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</si>
  <si>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</si>
  <si>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</si>
  <si>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</si>
  <si>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</si>
  <si>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</si>
  <si>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</si>
  <si>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</si>
  <si>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</si>
  <si>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</si>
  <si>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</si>
  <si>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</si>
  <si>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</si>
  <si>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</si>
  <si>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</si>
  <si>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</si>
  <si>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</si>
  <si>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</si>
  <si>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</si>
  <si>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</si>
  <si>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</si>
  <si>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</si>
  <si>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</si>
  <si>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</si>
  <si>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</si>
  <si>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</si>
  <si>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</si>
  <si>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</si>
  <si>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</si>
  <si>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</si>
  <si>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</si>
  <si>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</si>
  <si>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</si>
  <si>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</si>
  <si>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</si>
  <si>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</si>
  <si>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</si>
  <si>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</si>
  <si>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</si>
  <si>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</si>
  <si>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</si>
  <si>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</si>
  <si>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</si>
  <si>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</si>
  <si>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</si>
  <si>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</si>
  <si>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</si>
  <si>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</si>
  <si>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</si>
  <si>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</si>
  <si>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</si>
  <si>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</si>
  <si>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</si>
  <si>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</si>
  <si>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</si>
  <si>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</si>
  <si>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</si>
  <si>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</si>
  <si>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</si>
  <si>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</si>
  <si>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</si>
  <si>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</si>
  <si>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</si>
  <si>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</si>
  <si>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</si>
  <si>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</si>
  <si>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</si>
  <si>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</si>
  <si>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</si>
  <si>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</si>
  <si>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</si>
  <si>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</si>
  <si>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</si>
  <si>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</si>
  <si>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</si>
  <si>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</si>
  <si>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</si>
  <si>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</si>
  <si>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</si>
  <si>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</si>
  <si>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</si>
  <si>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</si>
  <si>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</si>
  <si>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</si>
  <si>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</si>
  <si>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</si>
  <si>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</si>
  <si>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</si>
  <si>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</si>
  <si>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</si>
  <si>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</si>
  <si>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</si>
  <si>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</si>
  <si>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</si>
  <si>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</si>
  <si>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</si>
  <si>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</si>
  <si>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</si>
  <si>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</si>
  <si>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</si>
  <si>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</si>
  <si>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</si>
  <si>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</si>
  <si>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</si>
  <si>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</si>
  <si>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</si>
  <si>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</si>
  <si>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</si>
  <si>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</si>
  <si>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</si>
  <si>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</si>
  <si>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</si>
  <si>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</si>
  <si>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</si>
  <si>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</si>
  <si>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</si>
  <si>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</si>
  <si>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</si>
  <si>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</si>
  <si>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</si>
  <si>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</si>
  <si>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</si>
  <si>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</si>
  <si>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</si>
  <si>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</si>
  <si>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</si>
  <si>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</si>
  <si>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</si>
  <si>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</si>
  <si>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</si>
  <si>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</si>
  <si>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</si>
  <si>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</si>
  <si>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</si>
  <si>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</si>
  <si>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</si>
  <si>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</si>
  <si>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</si>
  <si>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</si>
  <si>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</si>
  <si>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</si>
  <si>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</si>
  <si>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</si>
  <si>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</si>
  <si>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</si>
  <si>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</si>
  <si>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</si>
  <si>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</si>
  <si>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</si>
  <si>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</si>
  <si>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</si>
  <si>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</si>
  <si>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</si>
  <si>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</si>
  <si>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</si>
  <si>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</si>
  <si>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</si>
  <si>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</si>
  <si>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</si>
  <si>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</si>
  <si>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</si>
  <si>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</si>
  <si>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</si>
  <si>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</si>
  <si>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</si>
  <si>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</si>
  <si>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</si>
  <si>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</si>
  <si>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</si>
  <si>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</si>
  <si>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</si>
  <si>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</si>
  <si>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</si>
  <si>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</si>
  <si>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</si>
  <si>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</si>
  <si>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</si>
  <si>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</si>
  <si>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</si>
  <si>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</si>
  <si>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</si>
  <si>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</si>
  <si>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</si>
  <si>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</si>
  <si>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</si>
  <si>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</si>
  <si>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</si>
  <si>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</si>
  <si>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</si>
  <si>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</si>
  <si>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</si>
  <si>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</si>
  <si>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</si>
  <si>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</si>
  <si>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</si>
  <si>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</si>
  <si>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</si>
  <si>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</si>
  <si>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</si>
  <si>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</si>
  <si>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</si>
  <si>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</si>
  <si>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</si>
  <si>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</si>
  <si>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</si>
  <si>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</si>
  <si>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</si>
  <si>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</si>
  <si>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</si>
  <si>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</si>
  <si>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</si>
  <si>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</si>
  <si>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</si>
  <si>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</si>
  <si>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</si>
  <si>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</si>
  <si>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</si>
  <si>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</si>
  <si>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</si>
  <si>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</si>
  <si>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</si>
  <si>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</si>
  <si>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</si>
  <si>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</si>
  <si>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</si>
  <si>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</si>
  <si>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</si>
  <si>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</si>
  <si>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</si>
  <si>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</si>
  <si>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</si>
  <si>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</si>
  <si>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</si>
  <si>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</si>
  <si>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</si>
  <si>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</si>
  <si>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</si>
  <si>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</si>
  <si>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</si>
  <si>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</si>
  <si>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</si>
  <si>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</si>
  <si>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</si>
  <si>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</si>
  <si>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</si>
  <si>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</si>
  <si>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</si>
  <si>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</si>
  <si>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</si>
  <si>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</si>
  <si>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</si>
  <si>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</si>
  <si>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</si>
  <si>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</si>
  <si>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</si>
  <si>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</si>
  <si>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</si>
  <si>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</si>
  <si>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</si>
  <si>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</si>
  <si>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</si>
  <si>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</si>
  <si>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</si>
  <si>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</si>
  <si>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</si>
  <si>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</si>
  <si>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</si>
  <si>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</si>
  <si>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</si>
  <si>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</si>
  <si>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</si>
  <si>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</si>
  <si>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</si>
  <si>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</si>
  <si>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</si>
  <si>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</si>
  <si>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</si>
  <si>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</si>
  <si>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</si>
  <si>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</si>
  <si>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</si>
  <si>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</si>
  <si>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</si>
  <si>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</si>
  <si>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</si>
  <si>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</si>
  <si>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</si>
  <si>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</si>
  <si>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</si>
  <si>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</si>
  <si>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</si>
  <si>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</si>
  <si>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</si>
  <si>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</si>
  <si>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</si>
  <si>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</si>
  <si>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</si>
  <si>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</si>
  <si>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</si>
  <si>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</si>
  <si>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</si>
  <si>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</si>
  <si>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</si>
  <si>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</si>
  <si>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</si>
  <si>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</si>
  <si>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</si>
  <si>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</si>
  <si>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</si>
  <si>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</si>
  <si>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</si>
  <si>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</si>
  <si>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</si>
  <si>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</si>
  <si>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</si>
  <si>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</si>
  <si>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</si>
  <si>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</si>
  <si>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</si>
  <si>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</si>
  <si>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</si>
  <si>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</si>
  <si>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</si>
  <si>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</si>
  <si>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</si>
  <si>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</si>
  <si>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</si>
  <si>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</si>
  <si>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</si>
  <si>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</si>
  <si>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</si>
  <si>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</si>
  <si>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</si>
  <si>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</si>
  <si>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</si>
  <si>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</si>
  <si>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</si>
  <si>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</si>
  <si>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</si>
  <si>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</si>
  <si>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</si>
  <si>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</si>
  <si>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</si>
  <si>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</si>
  <si>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</si>
  <si>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</si>
  <si>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</si>
  <si>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</si>
  <si>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</si>
  <si>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</si>
  <si>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</si>
  <si>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</si>
  <si>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</si>
  <si>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</si>
  <si>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</si>
  <si>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</si>
  <si>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</si>
  <si>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</si>
  <si>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</si>
  <si>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</si>
  <si>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</si>
  <si>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</si>
  <si>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</si>
  <si>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</si>
  <si>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</si>
  <si>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</si>
  <si>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</si>
  <si>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</si>
  <si>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</si>
  <si>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</si>
  <si>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</si>
  <si>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</si>
  <si>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</si>
  <si>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</si>
  <si>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</si>
  <si>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</si>
  <si>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</si>
  <si>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</si>
  <si>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</si>
  <si>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</si>
  <si>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</si>
  <si>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</si>
  <si>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</si>
  <si>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</si>
  <si>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</si>
  <si>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</si>
  <si>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</si>
  <si>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</si>
  <si>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</si>
  <si>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</si>
  <si>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</si>
  <si>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</si>
  <si>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</si>
  <si>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</si>
  <si>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</si>
  <si>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</si>
  <si>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</si>
  <si>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</si>
  <si>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</si>
  <si>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</si>
  <si>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</si>
  <si>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</si>
  <si>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</si>
  <si>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</si>
  <si>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</si>
  <si>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</si>
  <si>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</si>
  <si>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</si>
  <si>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</si>
  <si>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</si>
  <si>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</si>
  <si>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</si>
  <si>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</si>
  <si>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</si>
  <si>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</si>
  <si>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</si>
  <si>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</si>
  <si>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</si>
  <si>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</si>
  <si>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</si>
  <si>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</si>
  <si>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</si>
  <si>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</si>
  <si>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</si>
  <si>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</si>
  <si>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</si>
  <si>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</si>
  <si>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</si>
  <si>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</si>
  <si>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</si>
  <si>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</si>
  <si>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</si>
  <si>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</si>
  <si>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</si>
  <si>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</si>
  <si>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</si>
  <si>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</si>
  <si>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</si>
  <si>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</si>
  <si>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</si>
  <si>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</si>
  <si>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</si>
  <si>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</si>
  <si>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</si>
  <si>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</si>
  <si>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</si>
  <si>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</si>
  <si>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</si>
  <si>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</si>
  <si>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</si>
  <si>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</si>
  <si>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</si>
  <si>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</si>
  <si>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</si>
  <si>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</si>
  <si>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</si>
  <si>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</si>
  <si>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</si>
  <si>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</si>
  <si>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</si>
  <si>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</si>
  <si>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</si>
  <si>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</si>
  <si>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</si>
  <si>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</si>
  <si>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</si>
  <si>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</si>
  <si>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</si>
  <si>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</si>
  <si>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</si>
  <si>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</si>
  <si>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</si>
  <si>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</si>
  <si>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</si>
  <si>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</si>
  <si>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</si>
  <si>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</si>
  <si>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</si>
  <si>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</si>
  <si>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</si>
  <si>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</si>
  <si>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</si>
  <si>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</si>
  <si>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</si>
  <si>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</si>
  <si>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</si>
  <si>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</si>
  <si>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</si>
  <si>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</si>
  <si>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</si>
  <si>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</si>
  <si>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</si>
  <si>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</si>
  <si>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</si>
  <si>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</si>
  <si>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</si>
  <si>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</si>
  <si>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</si>
  <si>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</si>
  <si>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</si>
  <si>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</si>
  <si>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</si>
  <si>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</si>
  <si>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</si>
  <si>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</si>
  <si>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</si>
  <si>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</si>
  <si>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</si>
  <si>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</si>
  <si>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</si>
  <si>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</si>
  <si>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</si>
  <si>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</si>
  <si>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</si>
  <si>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</si>
  <si>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</si>
  <si>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</si>
  <si>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</si>
  <si>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</si>
  <si>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</si>
  <si>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</si>
  <si>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</si>
  <si>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</si>
  <si>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</si>
  <si>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</si>
  <si>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</si>
  <si>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</si>
  <si>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</si>
  <si>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</si>
  <si>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</si>
  <si>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</si>
  <si>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</si>
  <si>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</si>
  <si>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</si>
  <si>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</si>
  <si>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</si>
  <si>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</si>
  <si>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</si>
  <si>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</si>
  <si>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</si>
  <si>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</si>
  <si>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</si>
  <si>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</si>
  <si>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</si>
  <si>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</si>
  <si>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</si>
  <si>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</si>
  <si>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</si>
  <si>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</si>
  <si>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</si>
  <si>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</si>
  <si>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</si>
  <si>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</si>
  <si>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</si>
  <si>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</si>
  <si>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</si>
  <si>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</si>
  <si>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</si>
  <si>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</si>
  <si>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</si>
  <si>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</si>
  <si>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</si>
  <si>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</si>
  <si>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</si>
  <si>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</si>
  <si>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</si>
  <si>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</si>
  <si>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</si>
  <si>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</si>
  <si>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</si>
  <si>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</si>
  <si>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</si>
  <si>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</si>
  <si>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</si>
  <si>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</si>
  <si>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</si>
  <si>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</si>
  <si>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</si>
  <si>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</si>
  <si>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</si>
  <si>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</si>
  <si>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</si>
  <si>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</si>
  <si>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</si>
  <si>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</si>
  <si>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</si>
  <si>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</si>
  <si>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</si>
  <si>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</si>
  <si>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</si>
  <si>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</si>
  <si>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</si>
  <si>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</si>
  <si>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</si>
  <si>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</si>
  <si>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</si>
  <si>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</si>
  <si>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</si>
  <si>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</si>
  <si>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</si>
  <si>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</si>
  <si>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</si>
  <si>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</si>
  <si>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</si>
  <si>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</si>
  <si>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</si>
  <si>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</si>
  <si>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</si>
  <si>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</si>
  <si>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</si>
  <si>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</si>
  <si>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</si>
  <si>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</si>
  <si>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</si>
  <si>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</si>
  <si>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</si>
  <si>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</si>
  <si>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</si>
  <si>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</si>
  <si>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</si>
  <si>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</si>
  <si>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</si>
  <si>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</si>
  <si>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</si>
  <si>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</si>
  <si>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</si>
  <si>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</si>
  <si>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</si>
  <si>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</si>
  <si>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</si>
  <si>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</si>
  <si>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</si>
  <si>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</si>
  <si>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</si>
  <si>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</si>
  <si>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</si>
  <si>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</si>
  <si>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</si>
  <si>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</si>
  <si>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</si>
  <si>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</si>
  <si>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</si>
  <si>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</si>
  <si>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</si>
  <si>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</si>
  <si>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</si>
  <si>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</si>
  <si>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</si>
  <si>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</si>
  <si>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</si>
  <si>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</si>
  <si>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</si>
  <si>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</si>
  <si>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</si>
  <si>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</si>
  <si>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</si>
  <si>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</si>
  <si>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</si>
  <si>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</si>
  <si>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</si>
  <si>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</si>
  <si>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</si>
  <si>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</si>
  <si>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</si>
  <si>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</si>
  <si>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</si>
  <si>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</si>
  <si>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</si>
  <si>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</si>
  <si>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</si>
  <si>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</si>
  <si>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</si>
  <si>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</si>
  <si>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</si>
  <si>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</si>
  <si>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</si>
  <si>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</si>
  <si>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</si>
  <si>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</si>
  <si>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</si>
  <si>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</si>
  <si>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</si>
  <si>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</si>
  <si>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</si>
  <si>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</si>
  <si>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</si>
  <si>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</si>
  <si>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</si>
  <si>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</si>
  <si>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</si>
  <si>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</si>
  <si>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</si>
  <si>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</si>
  <si>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</si>
  <si>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</si>
  <si>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</si>
  <si>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</si>
  <si>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</si>
  <si>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</si>
  <si>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</si>
  <si>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</si>
  <si>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</si>
  <si>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</si>
  <si>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</si>
  <si>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</si>
  <si>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</si>
  <si>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</si>
  <si>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</si>
  <si>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</si>
  <si>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</si>
  <si>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</si>
  <si>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</si>
  <si>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</si>
  <si>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</si>
  <si>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</si>
  <si>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</si>
  <si>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</si>
  <si>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</si>
  <si>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</si>
  <si>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</si>
  <si>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</si>
  <si>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</si>
  <si>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</si>
  <si>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</si>
  <si>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</si>
  <si>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</si>
  <si>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</si>
  <si>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</si>
  <si>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</si>
  <si>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</si>
  <si>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</si>
  <si>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</si>
  <si>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</si>
  <si>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</si>
  <si>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</si>
  <si>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</si>
  <si>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</si>
  <si>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</si>
  <si>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</si>
  <si>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</si>
  <si>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</si>
  <si>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</si>
  <si>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</si>
  <si>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</si>
  <si>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</si>
  <si>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</si>
  <si>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</si>
  <si>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</si>
  <si>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</si>
  <si>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</si>
  <si>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</si>
  <si>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</si>
  <si>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</si>
  <si>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</si>
  <si>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</si>
  <si>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</si>
  <si>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</si>
  <si>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</si>
  <si>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</si>
  <si>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</si>
  <si>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</si>
  <si>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</si>
  <si>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</si>
  <si>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</si>
  <si>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</si>
  <si>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</si>
  <si>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</si>
  <si>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</si>
  <si>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</si>
  <si>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</si>
  <si>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</si>
  <si>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</si>
  <si>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</si>
  <si>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</si>
  <si>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</si>
  <si>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</si>
  <si>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</si>
  <si>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</si>
  <si>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</si>
  <si>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</si>
  <si>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</si>
  <si>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</si>
  <si>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</si>
  <si>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</si>
  <si>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</si>
  <si>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</si>
  <si>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</si>
  <si>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</si>
  <si>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</si>
  <si>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</si>
  <si>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</si>
  <si>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</si>
  <si>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</si>
  <si>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</si>
  <si>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</si>
  <si>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</si>
  <si>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</si>
  <si>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</si>
  <si>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</si>
  <si>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</si>
  <si>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</si>
  <si>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</si>
  <si>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</si>
  <si>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</si>
  <si>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</si>
  <si>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</si>
  <si>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</si>
  <si>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</si>
  <si>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</si>
  <si>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</si>
  <si>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</si>
  <si>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</si>
  <si>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</si>
  <si>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</si>
  <si>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</si>
  <si>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</si>
  <si>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</si>
  <si>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</si>
  <si>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</si>
  <si>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</si>
  <si>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</si>
  <si>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</si>
  <si>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</si>
  <si>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</si>
  <si>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</si>
  <si>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</si>
  <si>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</si>
  <si>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</si>
  <si>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</si>
  <si>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</si>
  <si>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</si>
  <si>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</si>
  <si>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</si>
  <si>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</si>
  <si>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</si>
  <si>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</si>
  <si>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</si>
  <si>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</si>
  <si>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</si>
  <si>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</si>
  <si>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</si>
  <si>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</si>
  <si>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</si>
  <si>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</si>
  <si>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</si>
  <si>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</si>
  <si>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</si>
  <si>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</si>
  <si>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</si>
  <si>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</si>
  <si>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</si>
  <si>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</si>
  <si>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</si>
  <si>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</si>
  <si>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</si>
  <si>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</si>
  <si>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</si>
  <si>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</si>
  <si>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</si>
  <si>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</si>
  <si>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</si>
  <si>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</si>
  <si>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</si>
  <si>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</si>
  <si>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</si>
  <si>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</si>
  <si>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</si>
  <si>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</si>
  <si>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</si>
  <si>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</si>
  <si>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</si>
  <si>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</si>
  <si>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</si>
  <si>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</si>
  <si>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</si>
  <si>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</si>
  <si>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</si>
  <si>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</si>
  <si>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</si>
  <si>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</si>
  <si>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</si>
  <si>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</si>
  <si>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</si>
  <si>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</si>
  <si>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</si>
  <si>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</si>
  <si>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</si>
  <si>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</si>
  <si>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</si>
  <si>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</si>
  <si>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</si>
  <si>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</si>
  <si>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</si>
  <si>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</si>
  <si>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</si>
  <si>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</si>
  <si>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</si>
  <si>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</si>
  <si>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</si>
  <si>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</si>
  <si>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</si>
  <si>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</si>
  <si>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</si>
  <si>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</si>
  <si>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</si>
  <si>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</si>
  <si>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</si>
  <si>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</si>
  <si>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</si>
  <si>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</si>
  <si>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</si>
  <si>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</si>
  <si>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</si>
  <si>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</si>
  <si>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</si>
  <si>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</si>
  <si>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</si>
  <si>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</si>
  <si>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</si>
  <si>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</si>
  <si>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</si>
  <si>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</si>
  <si>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</si>
  <si>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</si>
  <si>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</si>
  <si>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</si>
  <si>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</si>
  <si>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</si>
  <si>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</si>
  <si>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</si>
  <si>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</si>
  <si>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</si>
  <si>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</si>
  <si>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</si>
  <si>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</si>
  <si>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</si>
  <si>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</si>
  <si>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</si>
  <si>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</si>
  <si>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</si>
  <si>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</si>
  <si>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</si>
  <si>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</si>
  <si>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</si>
  <si>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</si>
  <si>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</si>
  <si>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</si>
  <si>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</si>
  <si>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</si>
  <si>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</si>
  <si>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</si>
  <si>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</si>
  <si>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</si>
  <si>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</si>
  <si>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</si>
  <si>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</si>
  <si>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</si>
  <si>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</si>
  <si>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</si>
  <si>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</si>
  <si>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</si>
  <si>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</si>
  <si>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</si>
  <si>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</si>
  <si>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</si>
  <si>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</si>
  <si>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</si>
  <si>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</si>
  <si>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</si>
  <si>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</si>
  <si>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</si>
  <si>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</si>
  <si>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</si>
  <si>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</si>
  <si>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</si>
  <si>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</si>
  <si>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</si>
  <si>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</si>
  <si>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</si>
  <si>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</si>
  <si>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</si>
  <si>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</si>
  <si>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</si>
  <si>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</si>
  <si>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</si>
  <si>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</si>
  <si>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</si>
  <si>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</si>
  <si>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</si>
  <si>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</si>
  <si>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</si>
  <si>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</si>
  <si>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</si>
  <si>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</si>
  <si>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</si>
  <si>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</si>
  <si>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</si>
  <si>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</si>
  <si>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</si>
  <si>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</si>
  <si>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</si>
  <si>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</si>
  <si>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</si>
  <si>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</si>
  <si>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</si>
  <si>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</si>
  <si>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</si>
  <si>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</si>
  <si>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</si>
  <si>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</si>
  <si>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</si>
  <si>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</si>
  <si>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</si>
  <si>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</si>
  <si>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</si>
  <si>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</si>
  <si>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</si>
  <si>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</si>
  <si>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</si>
  <si>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</si>
  <si>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</si>
  <si>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</si>
  <si>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</si>
  <si>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</si>
  <si>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</si>
  <si>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</si>
  <si>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</si>
  <si>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</si>
  <si>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</si>
  <si>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</si>
  <si>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</si>
  <si>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</si>
  <si>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</si>
  <si>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</si>
  <si>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</si>
  <si>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</si>
  <si>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</si>
  <si>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</si>
  <si>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</si>
  <si>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</si>
  <si>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</si>
  <si>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</si>
  <si>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</si>
  <si>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</si>
  <si>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</si>
  <si>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</si>
  <si>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</si>
  <si>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</si>
  <si>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</si>
  <si>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</si>
  <si>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</si>
  <si>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</si>
  <si>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</si>
  <si>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</si>
  <si>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</si>
  <si>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</si>
  <si>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</si>
  <si>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</si>
  <si>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</si>
  <si>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</si>
  <si>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</si>
  <si>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</si>
  <si>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</si>
  <si>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</si>
  <si>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</si>
  <si>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</si>
  <si>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</si>
  <si>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</si>
  <si>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</si>
  <si>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</si>
  <si>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</si>
  <si>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</si>
  <si>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</si>
  <si>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</si>
  <si>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</si>
  <si>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</si>
  <si>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</si>
  <si>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</si>
  <si>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</si>
  <si>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</si>
  <si>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</si>
  <si>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</si>
  <si>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</si>
  <si>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</si>
  <si>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</si>
  <si>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</si>
  <si>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</si>
  <si>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</si>
  <si>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</si>
  <si>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</si>
  <si>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</si>
  <si>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</si>
  <si>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</si>
  <si>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</si>
  <si>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</si>
  <si>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</si>
  <si>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</si>
  <si>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</si>
  <si>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</si>
  <si>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</si>
  <si>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</si>
  <si>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</si>
  <si>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</si>
  <si>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</si>
  <si>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</si>
  <si>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</si>
  <si>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</si>
  <si>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</si>
  <si>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</si>
  <si>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</si>
  <si>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</si>
  <si>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</si>
  <si>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</si>
  <si>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</si>
  <si>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</si>
  <si>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</si>
  <si>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</si>
  <si>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</si>
  <si>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</si>
  <si>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</si>
  <si>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</si>
  <si>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</si>
  <si>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</si>
  <si>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</si>
  <si>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</si>
  <si>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</si>
  <si>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</si>
  <si>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</si>
  <si>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</si>
  <si>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</si>
  <si>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</si>
  <si>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</si>
  <si>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</si>
  <si>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</si>
  <si>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</si>
  <si>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</si>
  <si>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</si>
  <si>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</si>
  <si>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</si>
  <si>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</si>
  <si>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</si>
  <si>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</si>
  <si>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</si>
  <si>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</si>
  <si>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</si>
  <si>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</si>
  <si>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</si>
  <si>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</si>
  <si>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</si>
  <si>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</si>
  <si>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</si>
  <si>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</si>
  <si>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</si>
  <si>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</si>
  <si>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</si>
  <si>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</si>
  <si>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</si>
  <si>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</si>
  <si>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</si>
  <si>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</si>
  <si>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</si>
  <si>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</si>
  <si>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</si>
  <si>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</si>
  <si>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</si>
  <si>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</si>
  <si>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</si>
  <si>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</si>
  <si>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</si>
  <si>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</si>
  <si>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</si>
  <si>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</si>
  <si>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</si>
  <si>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</si>
  <si>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</si>
  <si>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</si>
  <si>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</si>
  <si>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</si>
  <si>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</si>
  <si>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</si>
  <si>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</si>
  <si>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</si>
  <si>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</si>
  <si>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</si>
  <si>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</si>
  <si>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</si>
  <si>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</si>
  <si>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</si>
  <si>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</si>
  <si>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</si>
  <si>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</si>
  <si>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</si>
  <si>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</si>
  <si>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</si>
  <si>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</si>
  <si>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</si>
  <si>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</si>
  <si>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</si>
  <si>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</si>
  <si>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</si>
  <si>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</si>
  <si>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</si>
  <si>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</si>
  <si>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</si>
  <si>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</si>
  <si>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</si>
  <si>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</si>
  <si>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</si>
  <si>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</si>
  <si>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</si>
  <si>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</si>
  <si>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</si>
  <si>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</si>
  <si>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</si>
  <si>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</si>
  <si>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</si>
  <si>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</si>
  <si>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</si>
  <si>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</si>
  <si>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</si>
  <si>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</si>
  <si>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</si>
  <si>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</si>
  <si>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</si>
  <si>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</si>
  <si>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</si>
  <si>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</si>
  <si>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</si>
  <si>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</si>
  <si>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</si>
  <si>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</si>
  <si>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</si>
  <si>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</si>
  <si>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</si>
  <si>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</si>
  <si>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</si>
  <si>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</si>
  <si>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</si>
  <si>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</si>
  <si>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</si>
  <si>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</si>
  <si>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</si>
  <si>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</si>
  <si>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</si>
  <si>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</si>
  <si>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</si>
  <si>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</si>
  <si>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</si>
  <si>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</si>
  <si>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</si>
  <si>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</si>
  <si>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</si>
  <si>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</si>
  <si>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</si>
  <si>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</si>
  <si>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</si>
  <si>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</si>
  <si>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</si>
  <si>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</si>
  <si>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</si>
  <si>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</si>
  <si>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</si>
  <si>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</si>
  <si>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</si>
  <si>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</si>
  <si>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</si>
  <si>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</si>
  <si>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</si>
  <si>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</si>
  <si>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</si>
  <si>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</si>
  <si>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</si>
  <si>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</si>
  <si>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</si>
  <si>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</si>
  <si>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</si>
  <si>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</si>
  <si>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</si>
  <si>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</si>
  <si>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</si>
  <si>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</si>
  <si>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</si>
  <si>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</si>
  <si>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</si>
  <si>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</si>
  <si>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</si>
  <si>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</si>
  <si>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</si>
  <si>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</si>
  <si>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</si>
  <si>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</si>
  <si>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</si>
  <si>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</si>
  <si>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</si>
  <si>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</si>
  <si>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</si>
  <si>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</si>
  <si>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</si>
  <si>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</si>
  <si>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</si>
  <si>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</si>
  <si>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</si>
  <si>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</si>
  <si>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</si>
  <si>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</si>
  <si>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</si>
  <si>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</si>
  <si>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</si>
  <si>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</si>
  <si>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</si>
  <si>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</si>
  <si>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</si>
  <si>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</si>
  <si>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</si>
  <si>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</si>
  <si>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</si>
  <si>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</si>
  <si>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</si>
  <si>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</si>
  <si>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</si>
  <si>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</si>
  <si>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</si>
  <si>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</si>
  <si>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</si>
  <si>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</si>
  <si>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</si>
  <si>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</si>
  <si>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</si>
  <si>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</si>
  <si>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</si>
  <si>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</si>
  <si>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</si>
  <si>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</si>
  <si>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</si>
  <si>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</si>
  <si>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</si>
  <si>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</si>
  <si>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</si>
  <si>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</si>
  <si>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</si>
  <si>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</si>
  <si>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</si>
  <si>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</si>
  <si>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</si>
  <si>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</si>
  <si>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</si>
  <si>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</si>
  <si>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</si>
  <si>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</si>
  <si>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</si>
  <si>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</si>
  <si>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</si>
  <si>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</si>
  <si>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</si>
  <si>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</si>
  <si>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</si>
  <si>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</si>
  <si>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</si>
  <si>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</si>
  <si>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</si>
  <si>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</si>
  <si>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</si>
  <si>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</si>
  <si>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</si>
  <si>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</si>
  <si>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</si>
  <si>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</si>
  <si>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</si>
  <si>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</si>
  <si>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</si>
  <si>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</si>
  <si>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</si>
  <si>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</si>
  <si>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</si>
  <si>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</si>
  <si>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</si>
  <si>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</si>
  <si>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</si>
  <si>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</si>
  <si>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</si>
  <si>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</si>
  <si>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</si>
  <si>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</si>
  <si>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</si>
  <si>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</si>
  <si>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</si>
  <si>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</si>
  <si>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</si>
  <si>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</si>
  <si>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</si>
  <si>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</si>
  <si>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</si>
  <si>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</si>
  <si>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</si>
  <si>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</si>
  <si>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</si>
  <si>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</si>
  <si>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</si>
  <si>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</si>
  <si>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</si>
  <si>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</si>
  <si>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</si>
  <si>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</si>
  <si>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</si>
  <si>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</si>
  <si>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</si>
  <si>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</si>
  <si>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</si>
  <si>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</si>
  <si>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</si>
  <si>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</si>
  <si>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</si>
  <si>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</si>
  <si>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</si>
  <si>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</si>
  <si>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</si>
  <si>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</si>
  <si>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</si>
  <si>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</si>
  <si>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</si>
  <si>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</si>
  <si>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</si>
  <si>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</si>
  <si>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</si>
  <si>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</si>
  <si>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</si>
  <si>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</si>
  <si>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</si>
  <si>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</si>
  <si>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</si>
  <si>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</si>
  <si>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</si>
  <si>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</si>
  <si>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</si>
  <si>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</si>
  <si>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</si>
  <si>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</si>
  <si>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</si>
  <si>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</si>
  <si>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</si>
  <si>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</si>
  <si>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</si>
  <si>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</si>
  <si>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</si>
  <si>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</si>
  <si>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</si>
  <si>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</si>
  <si>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</si>
  <si>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</si>
  <si>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</si>
  <si>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</si>
  <si>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</si>
  <si>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</si>
  <si>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</si>
  <si>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</si>
  <si>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</si>
  <si>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</si>
  <si>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</si>
  <si>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</si>
  <si>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</si>
  <si>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</si>
  <si>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</si>
  <si>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</si>
  <si>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</si>
  <si>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</si>
  <si>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</si>
  <si>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</si>
  <si>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</si>
  <si>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</si>
  <si>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</si>
  <si>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</si>
  <si>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</si>
  <si>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</si>
  <si>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</si>
  <si>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</si>
  <si>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</si>
  <si>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</si>
  <si>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</si>
  <si>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</si>
  <si>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</si>
  <si>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</si>
  <si>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</si>
  <si>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</si>
  <si>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</si>
  <si>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</si>
  <si>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</si>
  <si>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</si>
  <si>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</si>
  <si>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</si>
  <si>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</si>
  <si>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</si>
  <si>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</si>
  <si>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</si>
  <si>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</si>
  <si>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</si>
  <si>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</si>
  <si>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</si>
  <si>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</si>
  <si>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</si>
  <si>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</si>
  <si>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</si>
  <si>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</si>
  <si>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</si>
  <si>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</si>
  <si>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</si>
  <si>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</si>
  <si>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</si>
  <si>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</si>
  <si>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</si>
  <si>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</si>
  <si>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</si>
  <si>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</si>
  <si>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</si>
  <si>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</si>
  <si>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</si>
  <si>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</si>
  <si>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</si>
  <si>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</si>
  <si>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</si>
  <si>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</si>
  <si>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</si>
  <si>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</si>
  <si>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</si>
  <si>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</si>
  <si>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</si>
  <si>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</si>
  <si>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</si>
  <si>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</si>
  <si>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</si>
  <si>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</si>
  <si>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</si>
  <si>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</si>
  <si>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</si>
  <si>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</si>
  <si>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</si>
  <si>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</si>
  <si>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</si>
  <si>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</si>
  <si>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</si>
  <si>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</si>
  <si>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</si>
  <si>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</si>
  <si>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</si>
  <si>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</si>
  <si>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</si>
  <si>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</si>
  <si>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</si>
  <si>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</si>
  <si>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</si>
  <si>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</si>
  <si>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</si>
  <si>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</si>
  <si>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</si>
  <si>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</si>
  <si>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</si>
  <si>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</si>
  <si>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</si>
  <si>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</si>
  <si>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</si>
  <si>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</si>
  <si>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</si>
  <si>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</si>
  <si>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</si>
  <si>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</si>
  <si>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</si>
  <si>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</si>
  <si>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</si>
  <si>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</si>
  <si>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</si>
  <si>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</si>
  <si>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</si>
  <si>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</si>
  <si>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</si>
  <si>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</si>
  <si>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</si>
  <si>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</si>
  <si>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</si>
  <si>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</si>
  <si>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</si>
  <si>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</si>
  <si>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</si>
  <si>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</si>
  <si>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</si>
  <si>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</si>
  <si>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</si>
  <si>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</si>
  <si>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</si>
  <si>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</si>
  <si>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</si>
  <si>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</si>
  <si>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</si>
  <si>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</si>
  <si>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</si>
  <si>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</si>
  <si>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</si>
  <si>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</si>
  <si>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</si>
  <si>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</si>
  <si>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</si>
  <si>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</si>
  <si>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</si>
  <si>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</si>
  <si>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</si>
  <si>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</si>
  <si>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</si>
  <si>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</si>
  <si>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</si>
  <si>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</si>
  <si>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</si>
  <si>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</si>
  <si>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</si>
  <si>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</si>
  <si>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</si>
  <si>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</si>
  <si>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</si>
  <si>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</si>
  <si>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</si>
  <si>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</si>
  <si>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</si>
  <si>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</si>
  <si>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</si>
  <si>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</si>
  <si>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</si>
  <si>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</si>
  <si>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</si>
  <si>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</si>
  <si>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</si>
  <si>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</si>
  <si>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</si>
  <si>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</si>
  <si>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</si>
  <si>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</si>
  <si>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</si>
  <si>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</si>
  <si>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</si>
  <si>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</si>
  <si>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</si>
  <si>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</si>
  <si>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</si>
  <si>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</si>
  <si>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</si>
  <si>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</si>
  <si>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</si>
  <si>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</si>
  <si>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</si>
  <si>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</si>
  <si>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</si>
  <si>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</si>
  <si>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</si>
  <si>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</si>
  <si>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</si>
  <si>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</si>
  <si>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</si>
  <si>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</si>
  <si>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</si>
  <si>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</si>
  <si>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</si>
  <si>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</si>
  <si>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</si>
  <si>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</si>
  <si>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</si>
  <si>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</si>
  <si>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</si>
  <si>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</si>
  <si>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</si>
  <si>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</si>
  <si>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</si>
  <si>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</si>
  <si>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</si>
  <si>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</si>
  <si>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</si>
  <si>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</si>
  <si>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</si>
  <si>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</si>
  <si>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</si>
  <si>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</si>
  <si>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</si>
  <si>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</si>
  <si>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</si>
  <si>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</si>
  <si>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</si>
  <si>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</si>
  <si>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</si>
  <si>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</si>
  <si>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</si>
  <si>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</si>
  <si>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</si>
  <si>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</si>
  <si>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</si>
  <si>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</si>
  <si>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</si>
  <si>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</si>
  <si>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</si>
  <si>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</si>
  <si>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</si>
  <si>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</si>
  <si>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</si>
  <si>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</si>
  <si>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</si>
  <si>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</si>
  <si>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</si>
  <si>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</si>
  <si>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</si>
  <si>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</si>
  <si>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</si>
  <si>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</si>
  <si>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</si>
  <si>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</si>
  <si>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</si>
  <si>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</si>
  <si>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</si>
  <si>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</si>
  <si>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</si>
  <si>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</si>
  <si>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</si>
  <si>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</si>
  <si>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</si>
  <si>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</si>
  <si>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</si>
  <si>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</si>
  <si>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</si>
  <si>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</si>
  <si>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</si>
  <si>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</si>
  <si>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</si>
  <si>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</si>
  <si>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</si>
  <si>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</si>
  <si>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</si>
  <si>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</si>
  <si>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</si>
  <si>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</si>
  <si>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</si>
  <si>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</si>
  <si>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</si>
  <si>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</si>
  <si>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</si>
  <si>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</si>
  <si>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</si>
  <si>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</si>
  <si>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</si>
  <si>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</si>
  <si>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</si>
  <si>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</si>
  <si>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</si>
  <si>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</si>
  <si>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</si>
  <si>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</si>
  <si>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</si>
  <si>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</si>
  <si>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</si>
  <si>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</si>
  <si>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</si>
  <si>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</si>
  <si>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</si>
  <si>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</si>
  <si>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</si>
  <si>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</si>
  <si>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</si>
  <si>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</si>
  <si>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</si>
  <si>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</si>
  <si>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</si>
  <si>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</si>
  <si>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</si>
  <si>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</si>
  <si>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</si>
  <si>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</si>
  <si>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</si>
  <si>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</si>
  <si>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</si>
  <si>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</si>
  <si>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</si>
  <si>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</si>
  <si>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</si>
  <si>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</si>
  <si>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</si>
  <si>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</si>
  <si>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</si>
  <si>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</si>
  <si>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</si>
  <si>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</si>
  <si>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</si>
  <si>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</si>
  <si>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</si>
  <si>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</si>
  <si>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</si>
  <si>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</si>
  <si>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</si>
  <si>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</si>
  <si>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</si>
  <si>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</si>
  <si>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</si>
  <si>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</si>
  <si>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</si>
  <si>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</si>
  <si>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</si>
  <si>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</si>
  <si>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</si>
  <si>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</si>
  <si>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</si>
  <si>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</si>
  <si>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</si>
  <si>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</si>
  <si>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</si>
  <si>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</si>
  <si>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</si>
  <si>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</si>
  <si>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</si>
  <si>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</si>
  <si>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</si>
  <si>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</si>
  <si>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</si>
  <si>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</si>
  <si>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</si>
  <si>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</si>
  <si>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</si>
  <si>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</si>
  <si>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</si>
  <si>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</si>
  <si>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</si>
  <si>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</si>
  <si>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</si>
  <si>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</si>
  <si>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</si>
  <si>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</si>
  <si>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</si>
  <si>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</si>
  <si>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</si>
  <si>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</si>
  <si>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</si>
  <si>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</si>
  <si>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</si>
  <si>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</si>
  <si>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</si>
  <si>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</si>
  <si>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</si>
  <si>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</si>
  <si>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</si>
  <si>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</si>
  <si>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</si>
  <si>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</si>
  <si>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</si>
  <si>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</si>
  <si>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</si>
  <si>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</si>
  <si>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</si>
  <si>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</si>
  <si>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</si>
  <si>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</si>
  <si>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</si>
  <si>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</si>
  <si>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</si>
  <si>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</si>
  <si>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</si>
  <si>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</si>
  <si>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</si>
  <si>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</si>
  <si>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</si>
  <si>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</si>
  <si>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</si>
  <si>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</si>
  <si>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</si>
  <si>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</si>
  <si>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</si>
  <si>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</si>
  <si>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</si>
  <si>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</si>
  <si>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</si>
  <si>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</si>
  <si>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</si>
  <si>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</si>
  <si>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</si>
  <si>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</si>
  <si>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</si>
  <si>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</si>
  <si>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</si>
  <si>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</si>
  <si>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</si>
  <si>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</si>
  <si>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</si>
  <si>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</si>
  <si>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</si>
  <si>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</si>
  <si>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</si>
  <si>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</si>
  <si>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</si>
  <si>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</si>
  <si>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</si>
  <si>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</si>
  <si>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</si>
  <si>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</si>
  <si>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</si>
  <si>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</si>
  <si>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</si>
  <si>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</si>
  <si>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</si>
  <si>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</si>
  <si>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</si>
  <si>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</si>
  <si>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</si>
  <si>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</si>
  <si>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</si>
  <si>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</si>
  <si>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</si>
  <si>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</si>
  <si>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</si>
  <si>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</si>
  <si>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</si>
  <si>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</si>
  <si>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</si>
  <si>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</si>
  <si>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</si>
  <si>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</si>
  <si>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</si>
  <si>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</si>
  <si>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</si>
  <si>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</si>
  <si>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</si>
  <si>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</si>
  <si>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</si>
  <si>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</si>
  <si>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</si>
  <si>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</si>
  <si>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</si>
  <si>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</si>
  <si>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</si>
  <si>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</si>
  <si>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</si>
  <si>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</si>
  <si>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</si>
  <si>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</si>
  <si>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</si>
  <si>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</si>
  <si>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</si>
  <si>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</si>
  <si>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</si>
  <si>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</si>
  <si>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</si>
  <si>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</si>
  <si>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</si>
  <si>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</si>
  <si>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</si>
  <si>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</si>
  <si>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</si>
  <si>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</si>
  <si>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</si>
  <si>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</si>
  <si>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</si>
  <si>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</si>
  <si>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</si>
  <si>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</si>
  <si>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</si>
  <si>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</si>
  <si>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</si>
  <si>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</si>
  <si>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</si>
  <si>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</si>
  <si>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</si>
  <si>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</si>
  <si>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</si>
  <si>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</si>
  <si>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</si>
  <si>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</si>
  <si>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</si>
  <si>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</si>
  <si>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</si>
  <si>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</si>
  <si>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</si>
  <si>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</si>
  <si>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</si>
  <si>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</si>
  <si>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</si>
  <si>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</si>
  <si>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</si>
  <si>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</si>
  <si>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</si>
  <si>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</si>
  <si>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</si>
  <si>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</si>
  <si>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</si>
  <si>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</si>
  <si>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</si>
  <si>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</si>
  <si>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</si>
  <si>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</si>
  <si>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</si>
  <si>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</si>
  <si>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</si>
  <si>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</si>
  <si>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</si>
  <si>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</si>
  <si>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</si>
  <si>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</si>
  <si>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</si>
  <si>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</si>
  <si>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</si>
  <si>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</si>
  <si>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</si>
  <si>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</si>
  <si>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</si>
  <si>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</si>
  <si>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</si>
  <si>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</si>
  <si>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</si>
  <si>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</si>
  <si>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</si>
  <si>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</si>
  <si>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</si>
  <si>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</si>
  <si>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</si>
  <si>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</si>
  <si>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</si>
  <si>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</si>
  <si>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</si>
  <si>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</si>
  <si>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</si>
  <si>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</si>
  <si>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</si>
  <si>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</si>
  <si>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</si>
  <si>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</si>
  <si>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</si>
  <si>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</si>
  <si>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</si>
  <si>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</si>
  <si>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</si>
  <si>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</si>
  <si>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</si>
  <si>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</si>
  <si>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</si>
  <si>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</si>
  <si>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</si>
  <si>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</si>
  <si>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</si>
  <si>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</si>
  <si>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</si>
  <si>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</si>
  <si>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</si>
  <si>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</si>
  <si>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</si>
  <si>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</si>
  <si>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</si>
  <si>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</si>
  <si>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</si>
  <si>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</si>
  <si>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</si>
  <si>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</si>
  <si>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</si>
  <si>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</si>
  <si>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</si>
  <si>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</si>
  <si>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</si>
  <si>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</si>
  <si>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</si>
  <si>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</si>
  <si>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</si>
  <si>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</si>
  <si>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</si>
  <si>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</si>
  <si>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</si>
  <si>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</si>
  <si>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</si>
  <si>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</si>
  <si>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</si>
  <si>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</si>
  <si>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</si>
  <si>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</si>
  <si>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</si>
  <si>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</si>
  <si>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</si>
  <si>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</si>
  <si>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</si>
  <si>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</si>
  <si>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</si>
  <si>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</si>
  <si>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</si>
  <si>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</si>
  <si>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</si>
  <si>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</si>
  <si>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</si>
  <si>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</si>
  <si>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</si>
  <si>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</si>
  <si>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</si>
  <si>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</si>
  <si>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</si>
  <si>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</si>
  <si>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</si>
  <si>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</si>
  <si>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</si>
  <si>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</si>
  <si>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</si>
  <si>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</si>
  <si>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</si>
  <si>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</si>
  <si>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</si>
  <si>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</si>
  <si>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</si>
  <si>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</si>
  <si>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</si>
  <si>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</si>
  <si>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</si>
  <si>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</si>
  <si>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</si>
  <si>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</si>
  <si>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</si>
  <si>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</si>
  <si>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</si>
  <si>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</si>
  <si>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</si>
  <si>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</si>
  <si>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</si>
  <si>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</si>
  <si>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</si>
  <si>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</si>
  <si>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</si>
  <si>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</si>
  <si>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</si>
  <si>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</si>
  <si>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</si>
  <si>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</si>
  <si>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</si>
  <si>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</si>
  <si>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</si>
  <si>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</si>
  <si>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</si>
  <si>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</si>
  <si>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</si>
  <si>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</si>
  <si>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</si>
  <si>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</si>
  <si>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</si>
  <si>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</si>
  <si>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</si>
  <si>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</si>
  <si>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</si>
  <si>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</si>
  <si>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</si>
  <si>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</si>
  <si>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</si>
  <si>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</si>
  <si>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</si>
  <si>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</si>
  <si>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</si>
  <si>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</si>
  <si>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</si>
  <si>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</si>
  <si>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</si>
  <si>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</si>
  <si>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</si>
  <si>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</si>
  <si>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</si>
  <si>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</si>
  <si>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</si>
  <si>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</si>
  <si>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</si>
  <si>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</si>
  <si>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</si>
  <si>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</si>
  <si>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</si>
  <si>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</si>
  <si>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</si>
  <si>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</si>
  <si>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</si>
  <si>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</si>
  <si>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</si>
  <si>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</si>
  <si>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</si>
  <si>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</si>
  <si>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</si>
  <si>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</si>
  <si>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</si>
  <si>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</si>
  <si>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</si>
  <si>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</si>
  <si>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</si>
  <si>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</si>
  <si>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</si>
  <si>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</si>
  <si>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</si>
  <si>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</si>
  <si>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</si>
  <si>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</si>
  <si>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</si>
  <si>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</si>
  <si>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</si>
  <si>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</si>
  <si>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</si>
  <si>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</si>
  <si>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</si>
  <si>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</si>
  <si>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</si>
  <si>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</si>
  <si>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</si>
  <si>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</si>
  <si>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</si>
  <si>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</si>
  <si>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</si>
  <si>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</si>
  <si>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</si>
  <si>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</si>
  <si>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</si>
  <si>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</si>
  <si>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</si>
  <si>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</si>
  <si>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</si>
  <si>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</si>
  <si>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</si>
  <si>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</si>
  <si>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</si>
  <si>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</si>
  <si>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</si>
  <si>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</si>
  <si>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</si>
  <si>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</si>
  <si>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</si>
  <si>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</si>
  <si>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</si>
  <si>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</si>
  <si>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</si>
  <si>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</si>
  <si>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</si>
  <si>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</si>
  <si>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</si>
  <si>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</si>
  <si>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</si>
  <si>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</si>
  <si>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</si>
  <si>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</si>
  <si>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</si>
  <si>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</si>
  <si>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</si>
  <si>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</si>
  <si>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</si>
  <si>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</si>
  <si>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</si>
  <si>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</si>
  <si>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</si>
  <si>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</si>
  <si>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</si>
  <si>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</si>
  <si>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</si>
  <si>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</si>
  <si>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</si>
  <si>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</si>
  <si>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</si>
  <si>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</si>
  <si>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</si>
  <si>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</si>
  <si>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</si>
  <si>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</si>
  <si>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</si>
  <si>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</si>
  <si>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</si>
  <si>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</si>
  <si>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</si>
  <si>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</si>
  <si>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</si>
  <si>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</si>
  <si>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</si>
  <si>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</si>
  <si>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</si>
  <si>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</si>
  <si>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</si>
  <si>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</si>
  <si>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</si>
  <si>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</si>
  <si>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</si>
  <si>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</si>
  <si>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</si>
  <si>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</si>
  <si>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</si>
  <si>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</si>
  <si>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</si>
  <si>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</si>
  <si>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</si>
  <si>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</si>
  <si>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</si>
  <si>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</si>
  <si>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</si>
  <si>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</si>
  <si>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</si>
  <si>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</si>
  <si>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</si>
  <si>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</si>
  <si>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</si>
  <si>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</si>
  <si>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</si>
  <si>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</si>
  <si>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</si>
  <si>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</si>
  <si>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</si>
  <si>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</si>
  <si>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</si>
  <si>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</si>
  <si>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</si>
  <si>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</si>
  <si>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</si>
  <si>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</si>
  <si>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</si>
  <si>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</si>
  <si>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</si>
  <si>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</si>
  <si>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</si>
  <si>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</si>
  <si>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</si>
  <si>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</si>
  <si>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</si>
  <si>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</si>
  <si>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</si>
  <si>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</si>
  <si>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</si>
  <si>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</si>
  <si>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</si>
  <si>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</si>
  <si>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</si>
  <si>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</si>
  <si>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</si>
  <si>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</si>
  <si>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</si>
  <si>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</si>
  <si>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</si>
  <si>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</si>
  <si>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</si>
  <si>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</si>
  <si>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</si>
  <si>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</si>
  <si>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</si>
  <si>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</si>
  <si>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</si>
  <si>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</si>
  <si>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</si>
  <si>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</si>
  <si>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</si>
  <si>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</si>
  <si>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</si>
  <si>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</si>
  <si>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</si>
  <si>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</si>
  <si>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</si>
  <si>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</si>
  <si>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</si>
  <si>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</si>
  <si>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</si>
  <si>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</si>
  <si>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</si>
  <si>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</si>
  <si>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</si>
  <si>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</si>
  <si>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</si>
  <si>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</si>
  <si>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</si>
  <si>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</si>
  <si>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</si>
  <si>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</si>
  <si>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</si>
  <si>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</si>
  <si>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</si>
  <si>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</si>
  <si>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</si>
  <si>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</si>
  <si>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</si>
  <si>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</si>
  <si>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</si>
  <si>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</si>
  <si>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</si>
  <si>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</si>
  <si>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</si>
  <si>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</si>
  <si>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</si>
  <si>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</si>
  <si>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</si>
  <si>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</si>
  <si>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</si>
  <si>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</si>
  <si>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</si>
  <si>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</si>
  <si>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</si>
  <si>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</si>
  <si>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</si>
  <si>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</si>
  <si>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</si>
  <si>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</si>
  <si>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</si>
  <si>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</si>
  <si>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</si>
  <si>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</si>
  <si>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</si>
  <si>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</si>
  <si>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</si>
  <si>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</si>
  <si>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</si>
  <si>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</si>
  <si>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</si>
  <si>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</si>
  <si>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</si>
  <si>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</si>
  <si>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</si>
  <si>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</si>
  <si>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</si>
  <si>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</si>
  <si>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</si>
  <si>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</si>
  <si>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</si>
  <si>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</si>
  <si>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</si>
  <si>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</si>
  <si>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</si>
  <si>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</si>
  <si>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</si>
  <si>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</si>
  <si>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</si>
  <si>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</si>
  <si>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</si>
  <si>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</si>
  <si>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</si>
  <si>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</si>
  <si>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</si>
  <si>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</si>
  <si>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</si>
  <si>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</si>
  <si>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</si>
  <si>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</si>
  <si>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</si>
  <si>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</si>
  <si>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</si>
  <si>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</si>
  <si>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</si>
  <si>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</si>
  <si>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</si>
  <si>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</si>
  <si>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</si>
  <si>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</si>
  <si>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</si>
  <si>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</si>
  <si>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</si>
  <si>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</si>
  <si>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</si>
  <si>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</si>
  <si>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</si>
  <si>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</si>
  <si>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</si>
  <si>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</si>
  <si>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</si>
  <si>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</si>
  <si>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</si>
  <si>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</si>
  <si>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</si>
  <si>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</si>
  <si>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</si>
  <si>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</si>
  <si>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</si>
  <si>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</si>
  <si>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</si>
  <si>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</si>
  <si>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</si>
  <si>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</si>
  <si>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</si>
  <si>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</si>
  <si>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</si>
  <si>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</si>
  <si>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</si>
  <si>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</si>
  <si>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</si>
  <si>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</si>
  <si>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</si>
  <si>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</si>
  <si>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</si>
  <si>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</si>
  <si>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</si>
  <si>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</si>
  <si>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</si>
  <si>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</si>
  <si>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</si>
  <si>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</si>
  <si>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</si>
  <si>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</si>
  <si>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</si>
  <si>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</si>
  <si>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</si>
  <si>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</si>
  <si>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</si>
  <si>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</si>
  <si>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</si>
  <si>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</si>
  <si>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</si>
  <si>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</si>
  <si>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</si>
  <si>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</si>
  <si>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</si>
  <si>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</si>
  <si>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</si>
  <si>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</si>
  <si>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</si>
  <si>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</si>
  <si>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</si>
  <si>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</si>
  <si>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</si>
  <si>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</si>
  <si>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</si>
  <si>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</si>
  <si>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</si>
  <si>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</si>
  <si>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</si>
  <si>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</si>
  <si>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</si>
  <si>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</si>
  <si>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</si>
  <si>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</si>
  <si>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</si>
  <si>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</si>
  <si>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</si>
  <si>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</si>
  <si>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</si>
  <si>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</si>
  <si>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</si>
  <si>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</si>
  <si>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</si>
  <si>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</si>
  <si>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</si>
  <si>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</si>
  <si>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</si>
  <si>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</si>
  <si>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</si>
  <si>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</si>
  <si>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</si>
  <si>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</si>
  <si>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</si>
  <si>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</si>
  <si>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</si>
  <si>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</si>
  <si>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</si>
  <si>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</si>
  <si>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</si>
  <si>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</si>
  <si>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</si>
  <si>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</si>
  <si>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</si>
  <si>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</si>
  <si>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</si>
  <si>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</si>
  <si>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</si>
  <si>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</si>
  <si>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</si>
  <si>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</si>
  <si>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</si>
  <si>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</si>
  <si>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</si>
  <si>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</si>
  <si>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</si>
  <si>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</si>
  <si>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</si>
  <si>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</si>
  <si>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</si>
  <si>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</si>
  <si>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</si>
  <si>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</si>
  <si>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</si>
  <si>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</si>
  <si>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</si>
  <si>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</si>
  <si>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</si>
  <si>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</si>
  <si>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</si>
  <si>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</si>
  <si>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</si>
  <si>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</si>
  <si>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</si>
  <si>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</si>
  <si>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</si>
  <si>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</si>
  <si>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</si>
  <si>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</si>
  <si>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</si>
  <si>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</si>
  <si>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</si>
  <si>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</si>
  <si>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</si>
  <si>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</si>
  <si>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</si>
  <si>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</si>
  <si>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</si>
  <si>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</si>
  <si>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</si>
  <si>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</si>
  <si>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</si>
  <si>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</si>
  <si>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</si>
  <si>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</si>
  <si>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</si>
  <si>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</si>
  <si>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</si>
  <si>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</si>
  <si>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</si>
  <si>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</si>
  <si>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</si>
  <si>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</si>
  <si>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</si>
  <si>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</si>
  <si>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</si>
  <si>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</si>
  <si>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</si>
  <si>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</si>
  <si>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</si>
  <si>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</si>
  <si>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</si>
  <si>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</si>
  <si>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</si>
  <si>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</si>
  <si>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</si>
  <si>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</si>
  <si>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</si>
  <si>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</si>
  <si>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</si>
  <si>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</si>
  <si>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</si>
  <si>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</si>
  <si>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</si>
  <si>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</si>
  <si>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</si>
  <si>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</si>
  <si>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</si>
  <si>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</si>
  <si>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</si>
  <si>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</si>
  <si>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</si>
  <si>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</si>
  <si>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</si>
  <si>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</si>
  <si>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</si>
  <si>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</si>
  <si>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</si>
  <si>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</si>
  <si>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</si>
  <si>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</si>
  <si>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</si>
  <si>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</si>
  <si>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</si>
  <si>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</si>
  <si>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</si>
  <si>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</si>
  <si>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</si>
  <si>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</si>
  <si>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</si>
  <si>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</si>
  <si>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</si>
  <si>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</si>
  <si>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</si>
  <si>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</si>
  <si>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</si>
  <si>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</si>
  <si>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</si>
  <si>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</si>
  <si>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</si>
  <si>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</si>
  <si>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</si>
  <si>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</si>
  <si>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</si>
  <si>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</si>
  <si>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</si>
  <si>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</si>
  <si>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</si>
  <si>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</si>
  <si>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</si>
  <si>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</si>
  <si>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</si>
  <si>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</si>
  <si>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</si>
  <si>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</si>
  <si>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</si>
  <si>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</si>
  <si>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</si>
  <si>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</si>
  <si>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</si>
  <si>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</si>
  <si>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</si>
  <si>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</si>
  <si>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</si>
  <si>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</si>
  <si>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</si>
  <si>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</si>
  <si>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</si>
  <si>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</si>
  <si>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</si>
  <si>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</si>
  <si>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</si>
  <si>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</si>
  <si>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</si>
  <si>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</si>
  <si>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</si>
  <si>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</si>
  <si>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</si>
  <si>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</si>
  <si>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</si>
  <si>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</si>
  <si>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</si>
  <si>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</si>
  <si>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</si>
  <si>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</si>
  <si>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</si>
  <si>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</si>
  <si>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</si>
  <si>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</si>
  <si>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</si>
  <si>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</si>
  <si>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</si>
  <si>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</si>
  <si>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</si>
  <si>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</si>
  <si>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</si>
  <si>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</si>
  <si>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</si>
  <si>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</si>
  <si>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</si>
  <si>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</si>
  <si>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</si>
  <si>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</si>
  <si>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</si>
  <si>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</si>
  <si>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</si>
  <si>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</si>
  <si>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</si>
  <si>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</si>
  <si>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</si>
  <si>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</si>
  <si>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</si>
  <si>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</si>
  <si>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</si>
  <si>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</si>
  <si>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</si>
  <si>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</si>
  <si>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</si>
  <si>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</si>
  <si>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</si>
  <si>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</si>
  <si>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</si>
  <si>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</si>
  <si>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</si>
  <si>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</si>
  <si>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</si>
  <si>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</si>
  <si>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</si>
  <si>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</si>
  <si>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</si>
  <si>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</si>
  <si>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</si>
  <si>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</si>
  <si>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</si>
  <si>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</si>
  <si>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</si>
  <si>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</si>
  <si>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</si>
  <si>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</si>
  <si>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</si>
  <si>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</si>
  <si>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</si>
  <si>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</si>
  <si>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</si>
  <si>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</si>
  <si>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</si>
  <si>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</si>
  <si>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</si>
  <si>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</si>
  <si>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</si>
  <si>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</si>
  <si>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</si>
  <si>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</si>
  <si>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</si>
  <si>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</si>
  <si>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</si>
  <si>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</si>
  <si>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</si>
  <si>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</si>
  <si>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</si>
  <si>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</si>
  <si>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</si>
  <si>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</si>
  <si>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</si>
  <si>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</si>
  <si>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</si>
  <si>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</si>
  <si>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</si>
  <si>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</si>
  <si>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</si>
  <si>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</si>
  <si>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</si>
  <si>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</si>
  <si>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</si>
  <si>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</si>
  <si>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</si>
  <si>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</si>
  <si>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</si>
  <si>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</si>
  <si>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</si>
  <si>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</si>
  <si>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</si>
  <si>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</si>
  <si>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</si>
  <si>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</si>
  <si>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</si>
  <si>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</si>
  <si>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</si>
  <si>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</si>
  <si>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</si>
  <si>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</si>
  <si>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</si>
  <si>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</si>
  <si>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</si>
  <si>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</si>
  <si>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</si>
  <si>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</si>
  <si>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</si>
  <si>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</si>
  <si>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</si>
  <si>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</si>
  <si>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</si>
  <si>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</si>
  <si>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</si>
  <si>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</si>
  <si>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</si>
  <si>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</si>
  <si>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</si>
  <si>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</si>
  <si>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</si>
  <si>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</si>
  <si>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</si>
  <si>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</si>
  <si>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</si>
  <si>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</si>
  <si>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</si>
  <si>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</si>
  <si>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</si>
  <si>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</si>
  <si>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</si>
  <si>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</si>
  <si>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</si>
  <si>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</si>
  <si>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</si>
  <si>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</si>
  <si>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</si>
  <si>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</si>
  <si>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</si>
  <si>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</si>
  <si>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</si>
  <si>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</si>
  <si>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</si>
  <si>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</si>
  <si>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</si>
  <si>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</si>
  <si>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</si>
  <si>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</si>
  <si>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</si>
  <si>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</si>
  <si>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</si>
  <si>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</si>
  <si>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</si>
  <si>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</si>
  <si>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</si>
  <si>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</si>
  <si>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</si>
  <si>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</si>
  <si>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</si>
  <si>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</si>
  <si>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</si>
  <si>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</si>
  <si>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</si>
  <si>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</si>
  <si>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</si>
  <si>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</si>
  <si>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</si>
  <si>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</si>
  <si>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</si>
  <si>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</si>
  <si>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</si>
  <si>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</si>
  <si>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</si>
  <si>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</si>
  <si>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</si>
  <si>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</si>
  <si>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</si>
  <si>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</si>
  <si>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</si>
  <si>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</si>
  <si>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</si>
  <si>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</si>
  <si>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</si>
  <si>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</si>
  <si>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</si>
  <si>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</si>
  <si>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</si>
  <si>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</si>
  <si>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</si>
  <si>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</si>
  <si>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</si>
  <si>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</si>
  <si>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</si>
  <si>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</si>
  <si>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</si>
  <si>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</si>
  <si>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</si>
  <si>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</si>
  <si>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</si>
  <si>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</si>
  <si>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</si>
  <si>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</si>
  <si>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</si>
  <si>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</si>
  <si>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</si>
  <si>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</si>
  <si>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</si>
  <si>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</si>
  <si>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</si>
  <si>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</si>
  <si>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</si>
  <si>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</si>
  <si>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</si>
  <si>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</si>
  <si>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</si>
  <si>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</si>
  <si>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</si>
  <si>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</si>
  <si>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</si>
  <si>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</si>
  <si>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</si>
  <si>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</si>
  <si>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</si>
  <si>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</si>
  <si>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</si>
  <si>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</si>
  <si>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</si>
  <si>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</si>
  <si>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</si>
  <si>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</si>
  <si>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</si>
  <si>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</si>
  <si>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</si>
  <si>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</si>
  <si>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</si>
  <si>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</si>
  <si>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</si>
  <si>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</si>
  <si>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</si>
  <si>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</si>
  <si>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</si>
  <si>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</si>
  <si>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</si>
  <si>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</si>
  <si>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</si>
  <si>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</si>
  <si>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</si>
  <si>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</si>
  <si>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</si>
  <si>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</si>
  <si>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</si>
  <si>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</si>
  <si>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</si>
  <si>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</si>
  <si>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</si>
  <si>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</si>
  <si>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</si>
  <si>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</si>
  <si>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</si>
  <si>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</si>
  <si>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</si>
  <si>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</si>
  <si>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</si>
  <si>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</si>
  <si>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</si>
  <si>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</si>
  <si>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</si>
  <si>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</si>
  <si>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</si>
  <si>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</si>
  <si>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</si>
  <si>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</si>
  <si>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</si>
  <si>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</si>
  <si>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</si>
  <si>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</si>
  <si>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</si>
  <si>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</si>
  <si>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</si>
  <si>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</si>
  <si>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</si>
  <si>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</si>
  <si>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</si>
  <si>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</si>
  <si>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</si>
  <si>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</si>
  <si>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</si>
  <si>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</si>
  <si>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</si>
  <si>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</si>
  <si>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</si>
  <si>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</si>
  <si>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</si>
  <si>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</si>
  <si>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</si>
  <si>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</si>
  <si>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</si>
  <si>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</si>
  <si>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</si>
  <si>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</si>
  <si>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</si>
  <si>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</si>
  <si>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</si>
  <si>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</si>
  <si>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</si>
  <si>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</si>
  <si>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</si>
  <si>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</si>
  <si>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</si>
  <si>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</si>
  <si>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</si>
  <si>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</si>
  <si>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</si>
  <si>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</si>
  <si>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</si>
  <si>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</si>
  <si>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</si>
  <si>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</si>
  <si>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</si>
  <si>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</si>
  <si>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</si>
  <si>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</si>
  <si>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</si>
  <si>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</si>
  <si>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</si>
  <si>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</si>
  <si>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</si>
  <si>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</si>
  <si>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</si>
  <si>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</si>
  <si>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</si>
  <si>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</si>
  <si>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</si>
  <si>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</si>
  <si>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</si>
  <si>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</si>
  <si>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</si>
  <si>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</si>
  <si>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</si>
  <si>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</si>
  <si>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</si>
  <si>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</si>
  <si>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</si>
  <si>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</si>
  <si>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</si>
  <si>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</si>
  <si>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</si>
  <si>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</si>
  <si>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</si>
  <si>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</si>
  <si>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</si>
  <si>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</si>
  <si>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</si>
  <si>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</si>
  <si>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</si>
  <si>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</si>
  <si>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</si>
  <si>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</si>
  <si>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</si>
  <si>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</si>
  <si>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</si>
  <si>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</si>
  <si>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</si>
  <si>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</si>
  <si>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</si>
  <si>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</si>
  <si>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</si>
  <si>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</si>
  <si>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</si>
  <si>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</si>
  <si>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</si>
  <si>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</si>
  <si>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</si>
  <si>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</si>
  <si>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</si>
  <si>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</si>
  <si>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</si>
  <si>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</si>
  <si>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</si>
  <si>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</si>
  <si>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</si>
  <si>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</si>
  <si>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</si>
  <si>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</si>
  <si>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</si>
  <si>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</si>
  <si>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</si>
  <si>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</si>
  <si>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</si>
  <si>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</si>
  <si>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</si>
  <si>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</si>
  <si>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</si>
  <si>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</si>
  <si>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</si>
  <si>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</si>
  <si>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</si>
  <si>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</si>
  <si>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</si>
  <si>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</si>
  <si>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</si>
  <si>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</si>
  <si>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</si>
  <si>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</si>
  <si>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</si>
  <si>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</si>
  <si>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</si>
  <si>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</si>
  <si>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</si>
  <si>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</si>
  <si>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</si>
  <si>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</si>
  <si>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</si>
  <si>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</si>
  <si>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</si>
  <si>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</si>
  <si>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</si>
  <si>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</si>
  <si>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</si>
  <si>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</si>
  <si>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</si>
  <si>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</si>
  <si>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</si>
  <si>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</si>
  <si>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</si>
  <si>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</si>
  <si>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</si>
  <si>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</si>
  <si>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</si>
  <si>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</si>
  <si>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</si>
  <si>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</si>
  <si>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</si>
  <si>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</si>
  <si>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</si>
  <si>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</si>
  <si>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</si>
  <si>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</si>
  <si>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</si>
  <si>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</si>
  <si>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</si>
  <si>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</si>
  <si>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</si>
  <si>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</si>
  <si>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</si>
  <si>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</si>
  <si>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</si>
  <si>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</si>
  <si>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</si>
  <si>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</si>
  <si>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</si>
  <si>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</si>
  <si>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</si>
  <si>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</si>
  <si>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</si>
  <si>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</si>
  <si>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</si>
  <si>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</si>
  <si>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</si>
  <si>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</si>
  <si>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</si>
  <si>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</si>
  <si>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</si>
  <si>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</si>
  <si>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</si>
  <si>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</si>
  <si>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</si>
  <si>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</si>
  <si>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</si>
  <si>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</si>
  <si>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</si>
  <si>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</si>
  <si>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</si>
  <si>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</si>
  <si>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</si>
  <si>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</si>
  <si>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</si>
  <si>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</si>
  <si>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</si>
  <si>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</si>
  <si>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</si>
  <si>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</si>
  <si>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</si>
  <si>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</si>
  <si>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</si>
  <si>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</si>
  <si>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</si>
  <si>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</si>
  <si>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</si>
  <si>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</si>
  <si>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</si>
  <si>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</si>
  <si>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</si>
  <si>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</si>
  <si>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</si>
  <si>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</si>
  <si>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</si>
  <si>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</si>
  <si>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</si>
  <si>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</si>
  <si>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</si>
  <si>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</si>
  <si>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</si>
  <si>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</si>
  <si>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</si>
  <si>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</si>
  <si>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</si>
  <si>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</si>
  <si>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</si>
  <si>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</si>
  <si>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</si>
  <si>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</si>
  <si>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</si>
  <si>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</si>
  <si>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</si>
  <si>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</si>
  <si>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</si>
  <si>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</si>
  <si>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</si>
  <si>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</si>
  <si>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</si>
  <si>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</si>
  <si>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</si>
  <si>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</si>
  <si>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</si>
  <si>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</si>
  <si>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</si>
  <si>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</si>
  <si>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</si>
  <si>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</si>
  <si>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</si>
  <si>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</si>
  <si>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</si>
  <si>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</si>
  <si>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</si>
  <si>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</si>
  <si>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</si>
  <si>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</si>
  <si>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</si>
  <si>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</si>
  <si>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</si>
  <si>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</si>
  <si>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</si>
  <si>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</si>
  <si>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</si>
  <si>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</si>
  <si>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</si>
  <si>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</si>
  <si>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</si>
  <si>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</si>
  <si>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</si>
  <si>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</si>
  <si>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</si>
  <si>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</si>
  <si>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</si>
  <si>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</si>
  <si>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</si>
  <si>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</si>
  <si>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</si>
  <si>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</si>
  <si>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</si>
  <si>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</si>
  <si>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</si>
  <si>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</si>
  <si>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</si>
  <si>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</si>
  <si>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</si>
  <si>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</si>
  <si>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</si>
  <si>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</si>
  <si>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</si>
  <si>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</si>
  <si>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</si>
  <si>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</si>
  <si>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</si>
  <si>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</si>
  <si>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</si>
  <si>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</si>
  <si>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</si>
  <si>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</si>
  <si>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</si>
  <si>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</si>
  <si>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</si>
  <si>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</si>
  <si>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</si>
  <si>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</si>
  <si>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</si>
  <si>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</si>
  <si>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</si>
  <si>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</si>
  <si>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</si>
  <si>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</si>
  <si>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</si>
  <si>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</si>
  <si>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</si>
  <si>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</si>
  <si>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</si>
  <si>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</si>
  <si>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</si>
  <si>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</si>
  <si>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</si>
  <si>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</si>
  <si>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</si>
  <si>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</si>
  <si>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</si>
  <si>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</si>
  <si>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</si>
  <si>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</si>
  <si>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</si>
  <si>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</si>
  <si>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</si>
  <si>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</si>
  <si>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</si>
  <si>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</si>
  <si>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</si>
  <si>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</si>
  <si>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</si>
  <si>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</si>
  <si>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</si>
  <si>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</si>
  <si>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</si>
  <si>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</si>
  <si>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</si>
  <si>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</si>
  <si>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</si>
  <si>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</si>
  <si>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</si>
  <si>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</si>
  <si>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</si>
  <si>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</si>
  <si>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</si>
  <si>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</si>
  <si>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</si>
  <si>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</si>
  <si>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</si>
  <si>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</si>
  <si>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</si>
  <si>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</si>
  <si>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</si>
  <si>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</si>
  <si>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</si>
  <si>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</si>
  <si>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</si>
  <si>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</si>
  <si>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</si>
  <si>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</si>
  <si>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</si>
  <si>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</si>
  <si>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</si>
  <si>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</si>
  <si>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</si>
  <si>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</si>
  <si>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</si>
  <si>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</si>
  <si>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</si>
  <si>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</si>
  <si>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</si>
  <si>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</si>
  <si>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</si>
  <si>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</si>
  <si>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</si>
  <si>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</si>
  <si>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</si>
  <si>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</si>
  <si>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</si>
  <si>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</si>
  <si>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</si>
  <si>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</si>
  <si>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</si>
  <si>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</si>
  <si>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</si>
  <si>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</si>
  <si>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</si>
  <si>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</si>
  <si>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</si>
  <si>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</si>
  <si>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</si>
  <si>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</si>
  <si>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</si>
  <si>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</si>
  <si>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</si>
  <si>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</si>
  <si>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</si>
  <si>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</si>
  <si>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</si>
  <si>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</si>
  <si>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</si>
  <si>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</si>
  <si>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</si>
  <si>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</si>
  <si>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</si>
  <si>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</si>
  <si>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</si>
  <si>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</si>
  <si>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</si>
  <si>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</si>
  <si>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</si>
  <si>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</si>
  <si>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</si>
  <si>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</si>
  <si>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</si>
  <si>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</si>
  <si>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</si>
  <si>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</si>
  <si>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</si>
  <si>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</si>
  <si>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</si>
  <si>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</si>
  <si>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</si>
  <si>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</si>
  <si>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</si>
  <si>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</si>
  <si>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</si>
  <si>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</si>
  <si>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</si>
  <si>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</si>
  <si>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</si>
  <si>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</si>
  <si>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</si>
  <si>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</si>
  <si>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</si>
  <si>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</si>
  <si>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</si>
  <si>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</si>
  <si>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</si>
  <si>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</si>
  <si>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</si>
  <si>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</si>
  <si>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</si>
  <si>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</si>
  <si>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</si>
  <si>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</si>
  <si>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</si>
  <si>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</si>
  <si>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</si>
  <si>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</si>
  <si>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</si>
  <si>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</si>
  <si>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</si>
  <si>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</si>
  <si>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</si>
  <si>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</si>
  <si>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</si>
  <si>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</si>
  <si>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</si>
  <si>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</si>
  <si>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</si>
  <si>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</si>
  <si>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</si>
  <si>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</si>
  <si>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</si>
  <si>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</si>
  <si>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</si>
  <si>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</si>
  <si>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</si>
  <si>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</si>
  <si>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</si>
  <si>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</si>
  <si>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</si>
  <si>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</si>
  <si>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</si>
  <si>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</si>
  <si>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</si>
  <si>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</si>
  <si>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</si>
  <si>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</si>
  <si>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</si>
  <si>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</si>
  <si>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</si>
  <si>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</si>
  <si>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</si>
  <si>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</si>
  <si>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</si>
  <si>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</si>
  <si>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</si>
  <si>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</si>
  <si>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</si>
  <si>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</si>
  <si>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</si>
  <si>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</si>
  <si>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</si>
  <si>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</si>
  <si>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</si>
  <si>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</si>
  <si>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</si>
  <si>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</si>
  <si>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</si>
  <si>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</si>
  <si>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</si>
  <si>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</si>
  <si>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</si>
  <si>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</si>
  <si>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</si>
  <si>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</si>
  <si>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</si>
  <si>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</si>
  <si>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</si>
  <si>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</si>
  <si>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</si>
  <si>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</si>
  <si>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</si>
  <si>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</si>
  <si>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</si>
  <si>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</si>
  <si>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</si>
  <si>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</si>
  <si>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</si>
  <si>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</si>
  <si>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</si>
  <si>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</si>
  <si>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</si>
  <si>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</si>
  <si>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</si>
  <si>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</si>
  <si>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</si>
  <si>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</si>
  <si>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</si>
  <si>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</si>
  <si>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</si>
  <si>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</si>
  <si>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</si>
  <si>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</si>
  <si>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</si>
  <si>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</si>
  <si>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</si>
  <si>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</si>
  <si>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</si>
  <si>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</si>
  <si>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</si>
  <si>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</si>
  <si>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</si>
  <si>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</si>
  <si>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</si>
  <si>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</si>
  <si>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</si>
  <si>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</si>
  <si>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</si>
  <si>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</si>
  <si>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</si>
  <si>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</si>
  <si>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</si>
  <si>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</si>
  <si>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</si>
  <si>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</si>
  <si>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</si>
  <si>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</si>
  <si>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</si>
  <si>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</si>
  <si>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</si>
  <si>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</si>
  <si>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</si>
  <si>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</si>
  <si>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</si>
  <si>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</si>
  <si>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</si>
  <si>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</si>
  <si>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</si>
  <si>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</si>
  <si>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</si>
  <si>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</si>
  <si>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</si>
  <si>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</si>
  <si>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</si>
  <si>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</si>
  <si>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</si>
  <si>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</si>
  <si>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</si>
  <si>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</si>
  <si>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</si>
  <si>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</si>
  <si>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</si>
  <si>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</si>
  <si>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</si>
  <si>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</si>
  <si>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</si>
  <si>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</si>
  <si>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</si>
  <si>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</si>
  <si>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</si>
  <si>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</si>
  <si>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</si>
  <si>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</si>
  <si>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</si>
  <si>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</si>
  <si>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</si>
  <si>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</si>
  <si>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</si>
  <si>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</si>
  <si>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</si>
  <si>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</si>
  <si>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</si>
  <si>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</si>
  <si>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</si>
  <si>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</si>
  <si>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</si>
  <si>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</si>
  <si>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</si>
  <si>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</si>
  <si>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</si>
  <si>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</si>
  <si>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</si>
  <si>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</si>
  <si>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</si>
  <si>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</si>
  <si>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</si>
  <si>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</si>
  <si>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</si>
  <si>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</si>
  <si>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</si>
  <si>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</si>
  <si>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</si>
  <si>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</si>
  <si>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</si>
  <si>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</si>
  <si>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</si>
  <si>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</si>
  <si>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</si>
  <si>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</si>
  <si>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</si>
  <si>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</si>
  <si>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</si>
  <si>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</si>
  <si>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</si>
  <si>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</si>
  <si>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</si>
  <si>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</si>
  <si>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</si>
  <si>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</si>
  <si>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</si>
  <si>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</si>
  <si>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</si>
  <si>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</si>
  <si>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</si>
  <si>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</si>
  <si>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</si>
  <si>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</si>
  <si>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</si>
  <si>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</si>
  <si>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</si>
  <si>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</si>
  <si>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</si>
  <si>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</si>
  <si>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</si>
  <si>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</si>
  <si>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</si>
  <si>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</si>
  <si>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</si>
  <si>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</si>
  <si>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</si>
  <si>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</si>
  <si>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</si>
  <si>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</si>
  <si>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</si>
  <si>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</si>
  <si>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</si>
  <si>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</si>
  <si>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</si>
  <si>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</si>
  <si>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</si>
  <si>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</si>
  <si>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</si>
  <si>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</si>
  <si>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</si>
  <si>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</si>
  <si>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</si>
  <si>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</si>
  <si>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</si>
  <si>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</si>
  <si>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</si>
  <si>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</si>
  <si>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</si>
  <si>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</si>
  <si>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</si>
  <si>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</si>
  <si>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</si>
  <si>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</si>
  <si>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</si>
  <si>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</si>
  <si>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</si>
  <si>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</si>
  <si>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</si>
  <si>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</si>
  <si>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</si>
  <si>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</si>
  <si>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</si>
  <si>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</si>
  <si>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</si>
  <si>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</si>
  <si>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</si>
  <si>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</si>
  <si>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</si>
  <si>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</si>
  <si>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</si>
  <si>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</si>
  <si>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</si>
  <si>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</si>
  <si>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</si>
  <si>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</si>
  <si>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</si>
  <si>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</si>
  <si>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</si>
  <si>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</si>
  <si>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</si>
  <si>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</si>
  <si>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</si>
  <si>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</si>
  <si>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</si>
  <si>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</si>
  <si>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</si>
  <si>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</si>
  <si>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</si>
  <si>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</si>
  <si>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</si>
  <si>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</si>
  <si>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</si>
  <si>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</si>
  <si>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</si>
  <si>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</si>
  <si>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</si>
  <si>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</si>
  <si>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</si>
  <si>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</si>
  <si>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</si>
  <si>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</si>
  <si>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</si>
  <si>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</si>
  <si>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</si>
  <si>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</si>
  <si>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</si>
  <si>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</si>
  <si>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</si>
  <si>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</si>
  <si>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</si>
  <si>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</si>
  <si>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</si>
  <si>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</si>
  <si>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</si>
  <si>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</si>
  <si>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</si>
  <si>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</si>
  <si>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</si>
  <si>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</si>
  <si>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</si>
  <si>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</si>
  <si>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</si>
  <si>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</si>
  <si>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</si>
  <si>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</si>
  <si>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</si>
  <si>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</si>
  <si>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</si>
  <si>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</si>
  <si>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</si>
  <si>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</si>
  <si>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</si>
  <si>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</si>
  <si>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</si>
  <si>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</si>
  <si>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</si>
  <si>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</si>
  <si>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</si>
  <si>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</si>
  <si>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</si>
  <si>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</si>
  <si>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</si>
  <si>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</si>
  <si>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</si>
  <si>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</si>
  <si>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</si>
  <si>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</si>
  <si>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</si>
  <si>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</si>
  <si>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</si>
  <si>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</si>
  <si>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</si>
  <si>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</si>
  <si>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</si>
  <si>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</si>
  <si>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</si>
  <si>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</si>
  <si>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</si>
  <si>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</si>
  <si>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</si>
  <si>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</si>
  <si>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</si>
  <si>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</si>
  <si>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</si>
  <si>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</si>
  <si>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</si>
  <si>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</si>
  <si>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</si>
  <si>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</si>
  <si>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</si>
  <si>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</si>
  <si>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</si>
  <si>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</si>
  <si>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</si>
  <si>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</si>
  <si>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</si>
  <si>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</si>
  <si>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</si>
  <si>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</si>
  <si>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</si>
  <si>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</si>
  <si>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</si>
  <si>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</si>
  <si>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</si>
  <si>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</si>
  <si>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</si>
  <si>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</si>
  <si>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</si>
  <si>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</si>
  <si>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</si>
  <si>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</si>
  <si>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</si>
  <si>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</si>
  <si>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</si>
  <si>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</si>
  <si>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</si>
  <si>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</si>
  <si>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</si>
  <si>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</si>
  <si>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</si>
  <si>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</si>
  <si>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</si>
  <si>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</si>
  <si>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</si>
  <si>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</si>
  <si>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</si>
  <si>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</si>
  <si>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</si>
  <si>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</si>
  <si>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</si>
  <si>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</si>
  <si>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</si>
  <si>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</si>
  <si>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</si>
  <si>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</si>
  <si>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</si>
  <si>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</si>
  <si>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</si>
  <si>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</si>
  <si>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</si>
  <si>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</si>
  <si>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</si>
  <si>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</si>
  <si>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</si>
  <si>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</si>
  <si>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</si>
  <si>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</si>
  <si>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</si>
  <si>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</si>
  <si>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</si>
  <si>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</si>
  <si>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</si>
  <si>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</si>
  <si>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</si>
  <si>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</si>
  <si>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</si>
  <si>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</si>
  <si>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</si>
  <si>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</si>
  <si>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</si>
  <si>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</si>
  <si>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</si>
  <si>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</si>
  <si>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</si>
  <si>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</si>
  <si>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</si>
  <si>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</si>
  <si>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</si>
  <si>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</si>
  <si>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</si>
  <si>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</si>
  <si>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</si>
  <si>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</si>
  <si>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</si>
  <si>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</si>
  <si>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</si>
  <si>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</si>
  <si>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</si>
  <si>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</si>
  <si>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</si>
  <si>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</si>
  <si>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</si>
  <si>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</si>
  <si>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</si>
  <si>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</si>
  <si>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</si>
  <si>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</si>
  <si>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</si>
  <si>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</si>
  <si>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</si>
  <si>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</si>
  <si>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</si>
  <si>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</si>
  <si>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</si>
  <si>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</si>
  <si>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</si>
  <si>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</si>
  <si>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</si>
  <si>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</si>
  <si>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</si>
  <si>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</si>
  <si>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</si>
  <si>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</si>
  <si>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</si>
  <si>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</si>
  <si>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</si>
  <si>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</si>
  <si>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</si>
  <si>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</si>
  <si>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</si>
  <si>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</si>
  <si>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</si>
  <si>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</si>
  <si>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</si>
  <si>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</si>
  <si>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</si>
  <si>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</si>
  <si>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</si>
  <si>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</si>
  <si>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</si>
  <si>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</si>
  <si>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</si>
  <si>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</si>
  <si>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</si>
  <si>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</si>
  <si>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</si>
  <si>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</si>
  <si>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</si>
  <si>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</si>
  <si>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</si>
  <si>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</si>
  <si>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</si>
  <si>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</si>
  <si>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</si>
  <si>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</si>
  <si>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</si>
  <si>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</si>
  <si>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</si>
  <si>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</si>
  <si>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</si>
  <si>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</si>
  <si>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</si>
  <si>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</si>
  <si>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</si>
  <si>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</si>
  <si>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</si>
  <si>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</si>
  <si>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</si>
  <si>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</si>
  <si>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</si>
  <si>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</si>
  <si>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</si>
  <si>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</si>
  <si>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</si>
  <si>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</si>
  <si>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</si>
  <si>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</si>
  <si>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</si>
  <si>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</si>
  <si>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</si>
  <si>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</si>
  <si>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</si>
  <si>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</si>
  <si>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</si>
  <si>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</si>
  <si>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</si>
  <si>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</si>
  <si>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</si>
  <si>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</si>
  <si>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</si>
  <si>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</si>
  <si>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</si>
  <si>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</si>
  <si>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</si>
  <si>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</si>
  <si>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</si>
  <si>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</si>
  <si>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</si>
  <si>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</si>
  <si>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</si>
  <si>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</si>
  <si>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</si>
  <si>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</si>
  <si>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</si>
  <si>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</si>
  <si>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</si>
  <si>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</si>
  <si>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</si>
  <si>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</si>
  <si>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</si>
  <si>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</si>
  <si>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</si>
  <si>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</si>
  <si>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</si>
  <si>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</si>
  <si>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</si>
  <si>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</si>
  <si>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</si>
  <si>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</si>
  <si>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</si>
  <si>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</si>
  <si>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</si>
  <si>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</si>
  <si>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</si>
  <si>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</si>
  <si>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</si>
  <si>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</si>
  <si>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</si>
  <si>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</si>
  <si>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</si>
  <si>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</si>
  <si>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</si>
  <si>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</si>
  <si>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</si>
  <si>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</si>
  <si>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</si>
  <si>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</si>
  <si>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</si>
  <si>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</si>
  <si>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</si>
  <si>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</si>
  <si>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</si>
  <si>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</si>
  <si>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</si>
  <si>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</si>
  <si>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</si>
  <si>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</si>
  <si>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</si>
  <si>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</si>
  <si>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</si>
  <si>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</si>
  <si>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</si>
  <si>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</si>
  <si>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</si>
  <si>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</si>
  <si>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</si>
  <si>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</si>
  <si>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</si>
  <si>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</si>
  <si>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</si>
  <si>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</si>
  <si>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</si>
  <si>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</si>
  <si>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</si>
  <si>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</si>
  <si>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</si>
  <si>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</si>
  <si>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</si>
  <si>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</si>
  <si>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</si>
  <si>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</si>
  <si>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</si>
  <si>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</si>
  <si>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</si>
  <si>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</si>
  <si>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</si>
  <si>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</si>
  <si>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</si>
  <si>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</si>
  <si>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</si>
  <si>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</si>
  <si>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</si>
  <si>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</si>
  <si>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</si>
  <si>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</si>
  <si>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</si>
  <si>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</si>
  <si>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</si>
  <si>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</si>
  <si>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</si>
  <si>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</si>
  <si>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</si>
  <si>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</si>
  <si>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</si>
  <si>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</si>
  <si>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</si>
  <si>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</si>
  <si>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</si>
  <si>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</si>
  <si>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</si>
  <si>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</si>
  <si>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</si>
  <si>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</si>
  <si>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</si>
  <si>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</si>
  <si>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</si>
  <si>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</si>
  <si>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</si>
  <si>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</si>
  <si>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</si>
  <si>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</si>
  <si>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</si>
  <si>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</si>
  <si>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</si>
  <si>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</si>
  <si>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</si>
  <si>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</si>
  <si>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</si>
  <si>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</si>
  <si>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</si>
  <si>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</si>
  <si>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</si>
  <si>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</si>
  <si>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</si>
  <si>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</si>
  <si>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</si>
  <si>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</si>
  <si>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</si>
  <si>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</si>
  <si>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</si>
  <si>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</si>
  <si>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</si>
  <si>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</si>
  <si>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</si>
  <si>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</si>
  <si>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</si>
  <si>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</si>
  <si>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</si>
  <si>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</si>
  <si>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</si>
  <si>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</si>
  <si>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</si>
  <si>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</si>
  <si>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</si>
  <si>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</si>
  <si>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</si>
  <si>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</si>
  <si>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</si>
  <si>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</si>
  <si>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</si>
  <si>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</si>
  <si>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</si>
  <si>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</si>
  <si>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</si>
  <si>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</si>
  <si>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</si>
  <si>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</si>
  <si>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</si>
  <si>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</si>
  <si>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</si>
  <si>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</si>
  <si>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</si>
  <si>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</si>
  <si>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</si>
  <si>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</si>
  <si>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</si>
  <si>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</si>
  <si>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</si>
  <si>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</si>
  <si>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</si>
  <si>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</si>
  <si>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</si>
  <si>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</si>
  <si>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</si>
  <si>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</si>
  <si>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</si>
  <si>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</si>
  <si>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</si>
  <si>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</si>
  <si>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</si>
  <si>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</si>
  <si>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</si>
  <si>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</si>
  <si>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</si>
  <si>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</si>
  <si>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</si>
  <si>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</si>
  <si>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</si>
  <si>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</si>
  <si>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</si>
  <si>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</si>
  <si>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</si>
  <si>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</si>
  <si>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</si>
  <si>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</si>
  <si>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</si>
  <si>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</si>
  <si>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</si>
  <si>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</si>
  <si>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</si>
  <si>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</si>
  <si>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</si>
  <si>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</si>
  <si>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</si>
  <si>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</si>
  <si>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</si>
  <si>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</si>
  <si>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</si>
  <si>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</si>
  <si>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</si>
  <si>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</si>
  <si>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</si>
  <si>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</si>
  <si>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</si>
  <si>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</si>
  <si>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</si>
  <si>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</si>
  <si>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</si>
  <si>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</si>
  <si>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</si>
  <si>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</si>
  <si>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</si>
  <si>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</si>
  <si>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</si>
  <si>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</si>
  <si>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</si>
  <si>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</si>
  <si>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</si>
  <si>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</si>
  <si>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</si>
  <si>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</si>
  <si>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</si>
  <si>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</si>
  <si>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</si>
  <si>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</si>
  <si>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</si>
  <si>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</si>
  <si>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</si>
  <si>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</si>
  <si>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</si>
  <si>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</si>
  <si>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</si>
  <si>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</si>
  <si>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</si>
  <si>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</si>
  <si>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</si>
  <si>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</si>
  <si>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</si>
  <si>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</si>
  <si>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</si>
  <si>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</si>
  <si>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</si>
  <si>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</si>
  <si>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</si>
  <si>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</si>
  <si>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</si>
  <si>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</si>
  <si>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</si>
  <si>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</si>
  <si>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</si>
  <si>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</si>
  <si>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</si>
  <si>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</si>
  <si>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</si>
  <si>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</si>
  <si>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</si>
  <si>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</si>
  <si>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</si>
  <si>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</si>
  <si>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</si>
  <si>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</si>
  <si>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</si>
  <si>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</si>
  <si>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</si>
  <si>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</si>
  <si>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</si>
  <si>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</si>
  <si>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</si>
  <si>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</si>
  <si>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</si>
  <si>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</si>
  <si>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</si>
  <si>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</si>
  <si>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</si>
  <si>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</si>
  <si>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</si>
  <si>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</si>
  <si>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</si>
  <si>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</si>
  <si>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</si>
  <si>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</si>
  <si>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</si>
  <si>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</si>
  <si>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</si>
  <si>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</si>
  <si>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</si>
  <si>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</si>
  <si>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</si>
  <si>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</si>
  <si>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</si>
  <si>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</si>
  <si>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</si>
  <si>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</si>
  <si>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</si>
  <si>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</si>
  <si>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</si>
  <si>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</si>
  <si>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</si>
  <si>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</si>
  <si>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</si>
  <si>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</si>
  <si>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</si>
  <si>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</si>
  <si>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</si>
  <si>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</si>
  <si>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</si>
  <si>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</si>
  <si>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</si>
  <si>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</si>
  <si>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</si>
  <si>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</si>
  <si>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</si>
  <si>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</si>
  <si>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</si>
  <si>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</si>
  <si>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</si>
  <si>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</si>
  <si>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</si>
  <si>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</si>
  <si>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</si>
  <si>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</si>
  <si>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</si>
  <si>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</si>
  <si>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</si>
  <si>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</si>
  <si>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</si>
  <si>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</si>
  <si>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</si>
  <si>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</si>
  <si>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</si>
  <si>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</si>
  <si>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</si>
  <si>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</si>
  <si>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</si>
  <si>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</si>
  <si>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</si>
  <si>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</si>
  <si>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</si>
  <si>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</si>
  <si>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</si>
  <si>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</si>
  <si>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</si>
  <si>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</si>
  <si>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</si>
  <si>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</si>
  <si>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</si>
  <si>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</si>
  <si>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</si>
  <si>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</si>
  <si>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</si>
  <si>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</si>
  <si>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</si>
  <si>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</si>
  <si>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</si>
  <si>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</si>
  <si>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</si>
  <si>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</si>
  <si>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</si>
  <si>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</si>
  <si>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</si>
  <si>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</si>
  <si>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</si>
  <si>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</si>
  <si>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</si>
  <si>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</si>
  <si>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</si>
  <si>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</si>
  <si>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</si>
  <si>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</si>
  <si>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</si>
  <si>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</si>
  <si>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</si>
  <si>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</si>
  <si>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</si>
  <si>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</si>
  <si>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</si>
  <si>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</si>
  <si>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</si>
  <si>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</si>
  <si>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</si>
  <si>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</si>
  <si>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</si>
  <si>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</si>
  <si>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</si>
  <si>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</si>
  <si>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</si>
  <si>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</si>
  <si>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</si>
  <si>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</si>
  <si>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</si>
  <si>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</si>
  <si>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</si>
  <si>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</si>
  <si>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</si>
  <si>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</si>
  <si>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</si>
  <si>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</si>
  <si>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</si>
  <si>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</si>
  <si>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</si>
  <si>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</si>
  <si>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</si>
  <si>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</si>
  <si>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</si>
  <si>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</si>
  <si>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</si>
  <si>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</si>
  <si>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</si>
  <si>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</si>
  <si>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</si>
  <si>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</si>
  <si>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</si>
  <si>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</si>
  <si>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</si>
  <si>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</si>
  <si>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</si>
  <si>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</si>
  <si>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</si>
  <si>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</si>
  <si>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</si>
  <si>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</si>
  <si>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</si>
  <si>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</si>
  <si>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</si>
  <si>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</si>
  <si>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</si>
  <si>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</si>
  <si>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</si>
  <si>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</si>
  <si>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</si>
  <si>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</si>
  <si>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</si>
  <si>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</si>
  <si>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</si>
  <si>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</si>
  <si>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</si>
  <si>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</si>
  <si>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</si>
  <si>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</si>
  <si>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</si>
  <si>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</si>
  <si>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</si>
  <si>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</si>
  <si>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</si>
  <si>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</si>
  <si>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</si>
  <si>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</si>
  <si>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</si>
  <si>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</si>
  <si>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</si>
  <si>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</si>
  <si>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</si>
  <si>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</si>
  <si>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</si>
  <si>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</si>
  <si>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</si>
  <si>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</si>
  <si>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</si>
  <si>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</si>
  <si>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</si>
  <si>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</si>
  <si>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</si>
  <si>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</si>
  <si>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</si>
  <si>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</si>
  <si>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</si>
  <si>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</si>
  <si>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</si>
  <si>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</si>
  <si>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</si>
  <si>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</si>
  <si>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</si>
  <si>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</si>
  <si>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</si>
  <si>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</si>
  <si>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</si>
  <si>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</si>
  <si>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</si>
  <si>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</si>
  <si>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</si>
  <si>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</si>
  <si>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</si>
  <si>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</si>
  <si>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</si>
  <si>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</si>
  <si>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</si>
  <si>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</si>
  <si>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</si>
  <si>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</si>
  <si>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</si>
  <si>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</si>
  <si>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</si>
  <si>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</si>
  <si>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</si>
  <si>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</si>
  <si>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</si>
  <si>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</si>
  <si>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</si>
  <si>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</si>
  <si>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</si>
  <si>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</si>
  <si>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</si>
  <si>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</si>
  <si>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</si>
  <si>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</si>
  <si>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</si>
  <si>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</si>
  <si>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</si>
  <si>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</si>
  <si>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</si>
  <si>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</si>
  <si>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</si>
  <si>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</si>
  <si>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</si>
  <si>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</si>
  <si>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</si>
  <si>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</si>
  <si>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</si>
  <si>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</si>
  <si>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</si>
  <si>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</si>
  <si>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</si>
  <si>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</si>
  <si>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</si>
  <si>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</si>
  <si>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</si>
  <si>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</si>
  <si>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</si>
  <si>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</si>
  <si>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</si>
  <si>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</si>
  <si>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</si>
  <si>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</si>
  <si>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</si>
  <si>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</si>
  <si>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</si>
  <si>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</si>
  <si>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</si>
  <si>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</si>
  <si>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</si>
  <si>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</si>
  <si>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</si>
  <si>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</si>
  <si>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</si>
  <si>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</si>
  <si>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</si>
  <si>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</si>
  <si>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</si>
  <si>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</si>
  <si>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</si>
  <si>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</si>
  <si>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</si>
  <si>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</si>
  <si>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</si>
  <si>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</si>
  <si>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</si>
  <si>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</si>
  <si>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</si>
  <si>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</si>
  <si>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</si>
  <si>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</si>
  <si>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</si>
  <si>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</si>
  <si>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</si>
  <si>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</si>
  <si>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</si>
  <si>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</si>
  <si>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</si>
  <si>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</si>
  <si>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</si>
  <si>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</si>
  <si>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</si>
  <si>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</si>
  <si>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</si>
  <si>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</si>
  <si>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</si>
  <si>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</si>
  <si>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</si>
  <si>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</si>
  <si>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</si>
  <si>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</si>
  <si>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</si>
  <si>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</si>
  <si>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</si>
  <si>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</si>
  <si>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</si>
  <si>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</si>
  <si>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</si>
  <si>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</si>
  <si>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</si>
  <si>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</si>
  <si>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</si>
  <si>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</si>
  <si>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</si>
  <si>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</si>
  <si>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</si>
  <si>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</si>
  <si>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</si>
  <si>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</si>
  <si>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</si>
  <si>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</si>
  <si>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</si>
  <si>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</si>
  <si>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</si>
  <si>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</si>
  <si>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</si>
  <si>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</si>
  <si>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</si>
  <si>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</si>
  <si>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</si>
  <si>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</si>
  <si>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</si>
  <si>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</si>
  <si>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</si>
  <si>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</si>
  <si>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</si>
  <si>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</si>
  <si>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</si>
  <si>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</si>
  <si>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</si>
  <si>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</si>
  <si>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</si>
  <si>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</si>
  <si>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</si>
  <si>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</si>
  <si>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</si>
  <si>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</si>
  <si>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</si>
  <si>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</si>
  <si>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</si>
  <si>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</si>
  <si>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</si>
  <si>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</si>
  <si>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</si>
  <si>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</si>
  <si>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</si>
  <si>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</si>
  <si>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</si>
  <si>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</si>
  <si>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</si>
  <si>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</si>
  <si>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</si>
  <si>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</si>
  <si>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</si>
  <si>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</si>
  <si>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</si>
  <si>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</si>
  <si>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</si>
  <si>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</si>
  <si>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</si>
  <si>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</si>
  <si>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</si>
  <si>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</si>
  <si>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</si>
  <si>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</si>
  <si>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</si>
  <si>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</si>
  <si>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</si>
  <si>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</si>
  <si>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</si>
  <si>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</si>
  <si>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</si>
  <si>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</si>
  <si>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</si>
  <si>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</si>
  <si>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</si>
  <si>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</si>
  <si>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</si>
  <si>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</si>
  <si>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</si>
  <si>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</si>
  <si>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</si>
  <si>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</si>
  <si>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</si>
  <si>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</si>
  <si>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</si>
  <si>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</si>
  <si>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</si>
  <si>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</si>
  <si>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</si>
  <si>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</si>
  <si>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</si>
  <si>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</si>
  <si>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</si>
  <si>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</si>
  <si>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</si>
  <si>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</si>
  <si>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</si>
  <si>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</si>
  <si>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</si>
  <si>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</si>
  <si>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</si>
  <si>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</si>
  <si>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</si>
  <si>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</si>
  <si>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</si>
  <si>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</si>
  <si>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</si>
  <si>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</si>
  <si>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</si>
  <si>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</si>
  <si>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</si>
  <si>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</si>
  <si>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</si>
  <si>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</si>
  <si>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</si>
  <si>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</si>
  <si>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</si>
  <si>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</si>
  <si>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</si>
  <si>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</si>
  <si>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</si>
  <si>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</si>
  <si>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</si>
  <si>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</si>
  <si>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</si>
  <si>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</si>
  <si>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</si>
  <si>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</si>
  <si>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</si>
  <si>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</si>
  <si>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</si>
  <si>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</si>
  <si>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</si>
  <si>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</si>
  <si>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</si>
  <si>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</si>
  <si>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</si>
  <si>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</si>
  <si>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</si>
  <si>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</si>
  <si>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</si>
  <si>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</si>
  <si>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</si>
  <si>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</si>
  <si>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</si>
  <si>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</si>
  <si>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</si>
  <si>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</si>
  <si>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</si>
  <si>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</si>
  <si>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</si>
  <si>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</si>
  <si>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</si>
  <si>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</si>
  <si>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</si>
  <si>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</si>
  <si>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</si>
  <si>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</si>
  <si>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</si>
  <si>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</si>
  <si>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</si>
  <si>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</si>
  <si>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</si>
  <si>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</si>
  <si>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</si>
  <si>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</si>
  <si>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</si>
  <si>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</si>
  <si>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</si>
  <si>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</si>
  <si>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</si>
  <si>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</si>
  <si>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</si>
  <si>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</si>
  <si>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</si>
  <si>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</si>
  <si>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</si>
  <si>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</si>
  <si>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</si>
  <si>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</si>
  <si>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</si>
  <si>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</si>
  <si>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</si>
  <si>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</si>
  <si>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</si>
  <si>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</si>
  <si>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</si>
  <si>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</si>
  <si>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</si>
  <si>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</si>
  <si>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</si>
  <si>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</si>
  <si>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</si>
  <si>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</si>
  <si>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</si>
  <si>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</si>
  <si>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</si>
  <si>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</si>
  <si>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</si>
  <si>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</si>
  <si>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</si>
  <si>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</si>
  <si>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</si>
  <si>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</si>
  <si>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</si>
  <si>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</si>
  <si>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</si>
  <si>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</si>
  <si>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</si>
  <si>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</si>
  <si>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</si>
  <si>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</si>
  <si>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</si>
  <si>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</si>
  <si>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</si>
  <si>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</si>
  <si>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</si>
  <si>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</si>
  <si>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</si>
  <si>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</si>
  <si>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</si>
  <si>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</si>
  <si>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</si>
  <si>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</si>
  <si>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</si>
  <si>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</si>
  <si>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</si>
  <si>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</si>
  <si>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</si>
  <si>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</si>
  <si>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</si>
  <si>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</si>
  <si>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</si>
  <si>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</si>
  <si>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</si>
  <si>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</si>
  <si>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</si>
  <si>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</si>
  <si>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</si>
  <si>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</si>
  <si>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</si>
  <si>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</si>
  <si>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</si>
  <si>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</si>
  <si>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</si>
  <si>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</si>
  <si>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</si>
  <si>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</si>
  <si>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</si>
  <si>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</si>
  <si>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</si>
  <si>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</si>
  <si>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</si>
  <si>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</si>
  <si>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</si>
  <si>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</si>
  <si>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</si>
  <si>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</si>
  <si>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</si>
  <si>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</si>
  <si>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</si>
  <si>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</si>
  <si>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</si>
  <si>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</si>
  <si>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</si>
  <si>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</si>
  <si>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</si>
  <si>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</si>
  <si>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</si>
  <si>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</si>
  <si>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</si>
  <si>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</si>
  <si>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</si>
  <si>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</si>
  <si>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</si>
  <si>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</si>
  <si>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</si>
  <si>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</si>
  <si>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</si>
  <si>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</si>
  <si>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</si>
  <si>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</si>
  <si>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</si>
  <si>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</si>
  <si>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</si>
  <si>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</si>
  <si>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</si>
  <si>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</si>
  <si>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</si>
  <si>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</si>
  <si>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</si>
  <si>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</si>
  <si>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</si>
  <si>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</si>
  <si>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</si>
  <si>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</si>
  <si>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</si>
  <si>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</si>
  <si>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</si>
  <si>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</si>
  <si>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</si>
  <si>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</si>
  <si>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</si>
  <si>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</si>
  <si>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</si>
  <si>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</si>
  <si>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</si>
  <si>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</si>
  <si>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</si>
  <si>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</si>
  <si>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</si>
  <si>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</si>
  <si>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</si>
  <si>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</si>
  <si>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</si>
  <si>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</si>
  <si>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</si>
  <si>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</si>
  <si>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</si>
  <si>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</si>
  <si>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</si>
  <si>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</si>
  <si>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</si>
  <si>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</si>
  <si>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</si>
  <si>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</si>
  <si>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</si>
  <si>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</si>
  <si>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</si>
  <si>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</si>
  <si>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</si>
  <si>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</si>
  <si>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</si>
  <si>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</si>
  <si>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</si>
  <si>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</si>
  <si>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</si>
  <si>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</si>
  <si>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</si>
  <si>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</si>
  <si>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</si>
  <si>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</si>
  <si>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</si>
  <si>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</si>
  <si>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</si>
  <si>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</si>
  <si>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</si>
  <si>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</si>
  <si>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</si>
  <si>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</si>
  <si>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</si>
  <si>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</si>
  <si>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</si>
  <si>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</si>
  <si>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</si>
  <si>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</si>
  <si>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</si>
  <si>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</si>
  <si>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</si>
  <si>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</si>
  <si>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</si>
  <si>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</si>
  <si>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</si>
  <si>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</si>
  <si>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</si>
  <si>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</si>
  <si>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</si>
  <si>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</si>
  <si>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</si>
  <si>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</si>
  <si>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</si>
  <si>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</si>
  <si>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</si>
  <si>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</si>
  <si>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</si>
  <si>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</si>
  <si>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</si>
  <si>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</si>
  <si>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</si>
  <si>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</si>
  <si>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</si>
  <si>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</si>
  <si>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</si>
  <si>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</si>
  <si>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</si>
  <si>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</si>
  <si>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</si>
  <si>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</si>
  <si>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</si>
  <si>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</si>
  <si>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</si>
  <si>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</si>
  <si>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</si>
  <si>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</si>
  <si>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</si>
  <si>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</si>
  <si>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</si>
  <si>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</si>
  <si>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</si>
  <si>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</si>
  <si>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</si>
  <si>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</si>
  <si>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</si>
  <si>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</si>
  <si>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</si>
  <si>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</si>
  <si>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</si>
  <si>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</si>
  <si>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</si>
  <si>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</si>
  <si>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</si>
  <si>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</si>
  <si>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</si>
  <si>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</si>
  <si>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</si>
  <si>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</si>
  <si>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</si>
  <si>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</si>
  <si>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</si>
  <si>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</si>
  <si>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</si>
  <si>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</si>
  <si>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</si>
  <si>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</si>
  <si>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</si>
  <si>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</si>
  <si>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</si>
  <si>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</si>
  <si>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</si>
  <si>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</si>
  <si>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</si>
  <si>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</si>
  <si>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</si>
  <si>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</si>
  <si>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</si>
  <si>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</si>
  <si>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</si>
  <si>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</si>
  <si>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</si>
  <si>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</si>
  <si>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</si>
  <si>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</si>
  <si>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</si>
  <si>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</si>
  <si>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</si>
  <si>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</si>
  <si>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</si>
  <si>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</si>
  <si>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</si>
  <si>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</si>
  <si>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</si>
  <si>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</si>
  <si>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</si>
  <si>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</si>
  <si>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</si>
  <si>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</si>
  <si>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</si>
  <si>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</si>
  <si>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</si>
  <si>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</si>
  <si>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</si>
  <si>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</si>
  <si>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</si>
  <si>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</si>
  <si>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</si>
  <si>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</si>
  <si>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</si>
  <si>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</si>
  <si>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</si>
  <si>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</si>
  <si>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</si>
  <si>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</si>
  <si>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</si>
  <si>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</si>
  <si>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</si>
  <si>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</si>
  <si>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</si>
  <si>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</si>
  <si>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</si>
  <si>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</si>
  <si>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</si>
  <si>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</si>
  <si>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</si>
  <si>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</si>
  <si>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</si>
  <si>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</si>
  <si>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</si>
  <si>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</si>
  <si>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</si>
  <si>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</si>
  <si>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</si>
  <si>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</si>
  <si>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</si>
  <si>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</si>
  <si>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</si>
  <si>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</si>
  <si>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</si>
  <si>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</si>
  <si>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</si>
  <si>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</si>
  <si>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</si>
  <si>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</si>
  <si>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</si>
  <si>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</si>
  <si>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</si>
  <si>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</si>
  <si>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</si>
  <si>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</si>
  <si>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</si>
  <si>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</si>
  <si>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</si>
  <si>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</si>
  <si>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</si>
  <si>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</si>
  <si>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</si>
  <si>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</si>
  <si>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</si>
  <si>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</si>
  <si>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</si>
  <si>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</si>
  <si>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</si>
  <si>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</si>
  <si>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</si>
  <si>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</si>
  <si>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</si>
  <si>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</si>
  <si>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</si>
  <si>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</si>
  <si>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</si>
  <si>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</si>
  <si>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</si>
  <si>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</si>
  <si>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</si>
  <si>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</si>
  <si>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</si>
  <si>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</si>
  <si>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</si>
  <si>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</si>
  <si>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</si>
  <si>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</si>
  <si>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</si>
  <si>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</si>
  <si>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</si>
  <si>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</si>
  <si>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</si>
  <si>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</si>
  <si>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</si>
  <si>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</si>
  <si>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</si>
  <si>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</si>
  <si>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</si>
  <si>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</si>
  <si>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</si>
  <si>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</si>
  <si>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</si>
  <si>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</si>
  <si>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</si>
  <si>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</si>
  <si>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</si>
  <si>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</si>
  <si>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</si>
  <si>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</si>
  <si>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</si>
  <si>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</si>
  <si>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</si>
  <si>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</si>
  <si>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</si>
  <si>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</si>
  <si>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</si>
  <si>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</si>
  <si>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</si>
  <si>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</si>
  <si>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</si>
  <si>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</si>
  <si>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</si>
  <si>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</si>
  <si>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</si>
  <si>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</si>
  <si>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</si>
  <si>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</si>
  <si>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</si>
  <si>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</si>
  <si>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</si>
  <si>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</si>
  <si>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</si>
  <si>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</si>
  <si>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</si>
  <si>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</si>
  <si>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</si>
  <si>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</si>
  <si>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</si>
  <si>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</si>
  <si>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</si>
  <si>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</si>
  <si>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</si>
  <si>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</si>
  <si>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</si>
  <si>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</si>
  <si>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</si>
  <si>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</si>
  <si>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</si>
  <si>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</si>
  <si>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</si>
  <si>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</si>
  <si>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</si>
  <si>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</si>
  <si>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</si>
  <si>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</si>
  <si>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</si>
  <si>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</si>
  <si>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</si>
  <si>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</si>
  <si>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</si>
  <si>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</si>
  <si>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</si>
  <si>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</si>
  <si>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</si>
  <si>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</si>
  <si>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</si>
  <si>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</si>
  <si>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</si>
  <si>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</si>
  <si>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</si>
  <si>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</si>
  <si>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</si>
  <si>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</si>
  <si>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</si>
  <si>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</si>
  <si>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</si>
  <si>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</si>
  <si>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</si>
  <si>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</si>
  <si>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</si>
  <si>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</si>
  <si>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</si>
  <si>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</si>
  <si>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</si>
  <si>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</si>
  <si>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</si>
  <si>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</si>
  <si>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</si>
  <si>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</si>
  <si>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</si>
  <si>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</si>
  <si>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</si>
  <si>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</si>
  <si>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</si>
  <si>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</si>
  <si>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</si>
  <si>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</si>
  <si>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</si>
  <si>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</si>
  <si>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</si>
  <si>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</si>
  <si>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</si>
  <si>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</si>
  <si>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</si>
  <si>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</si>
  <si>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</si>
  <si>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</si>
  <si>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</si>
  <si>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</si>
  <si>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</si>
  <si>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</si>
  <si>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</si>
  <si>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</si>
  <si>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</si>
  <si>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</si>
  <si>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</si>
  <si>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</si>
  <si>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</si>
  <si>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</si>
  <si>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</si>
  <si>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</si>
  <si>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</si>
  <si>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</si>
  <si>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</si>
  <si>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</si>
  <si>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</si>
  <si>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</si>
  <si>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</si>
  <si>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</si>
  <si>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</si>
  <si>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</si>
  <si>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</si>
  <si>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</si>
  <si>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</si>
  <si>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</si>
  <si>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</si>
  <si>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</si>
  <si>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</si>
  <si>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</si>
  <si>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</si>
  <si>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</si>
  <si>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</si>
  <si>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</si>
  <si>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</si>
  <si>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</si>
  <si>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</si>
  <si>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</si>
  <si>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</si>
  <si>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</si>
  <si>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</si>
  <si>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</si>
  <si>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</si>
  <si>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</si>
  <si>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</si>
  <si>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</si>
  <si>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</si>
  <si>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</si>
  <si>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</si>
  <si>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</si>
  <si>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</si>
  <si>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</si>
  <si>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</si>
  <si>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</si>
  <si>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</si>
  <si>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</si>
  <si>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</si>
  <si>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</si>
  <si>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</si>
  <si>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</si>
  <si>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</si>
  <si>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</si>
  <si>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</si>
  <si>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</si>
  <si>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</si>
  <si>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</si>
  <si>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</si>
  <si>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</si>
  <si>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</si>
  <si>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</si>
  <si>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</si>
  <si>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</si>
  <si>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</si>
  <si>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</si>
  <si>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</si>
  <si>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</si>
  <si>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</si>
  <si>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</si>
  <si>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</si>
  <si>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</si>
  <si>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</si>
  <si>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</si>
  <si>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</si>
  <si>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</si>
  <si>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</si>
  <si>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</si>
  <si>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</si>
  <si>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</si>
  <si>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</si>
  <si>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</si>
  <si>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</si>
  <si>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</si>
  <si>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</si>
  <si>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</si>
  <si>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</si>
  <si>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</si>
  <si>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</si>
  <si>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</si>
  <si>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</si>
  <si>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</si>
  <si>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</si>
  <si>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</si>
  <si>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</si>
  <si>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</si>
  <si>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</si>
  <si>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</si>
  <si>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</si>
  <si>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</si>
  <si>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</si>
  <si>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</si>
  <si>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</si>
  <si>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</si>
  <si>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</si>
  <si>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</si>
  <si>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</si>
  <si>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</si>
  <si>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</si>
  <si>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</si>
  <si>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</si>
  <si>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</si>
  <si>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</si>
  <si>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</si>
  <si>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</si>
  <si>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</si>
  <si>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</si>
  <si>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</si>
  <si>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</si>
  <si>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</si>
  <si>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</si>
  <si>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</si>
  <si>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</si>
  <si>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</si>
  <si>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</si>
  <si>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</si>
  <si>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</si>
  <si>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</si>
  <si>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</si>
  <si>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</si>
  <si>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</si>
  <si>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</si>
  <si>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</si>
  <si>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</si>
  <si>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</si>
  <si>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</si>
  <si>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</si>
  <si>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</si>
  <si>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</si>
  <si>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</si>
  <si>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</si>
  <si>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</si>
  <si>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</si>
  <si>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</si>
  <si>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</si>
  <si>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</si>
  <si>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</si>
  <si>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</si>
  <si>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</si>
  <si>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</si>
  <si>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</si>
  <si>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</si>
  <si>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</si>
  <si>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</si>
  <si>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</si>
  <si>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</si>
  <si>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</si>
  <si>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</si>
  <si>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</si>
  <si>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</si>
  <si>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</si>
  <si>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</si>
  <si>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</si>
  <si>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</si>
  <si>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</si>
  <si>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</si>
  <si>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</si>
  <si>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</si>
  <si>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</si>
  <si>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</si>
  <si>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</si>
  <si>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</si>
  <si>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</si>
  <si>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</si>
  <si>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</si>
  <si>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</si>
  <si>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</si>
  <si>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</si>
  <si>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</si>
  <si>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</si>
  <si>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</si>
  <si>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</si>
  <si>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</si>
  <si>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</si>
  <si>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</si>
  <si>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</si>
  <si>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</si>
  <si>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</si>
  <si>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</si>
  <si>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</si>
  <si>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</si>
  <si>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</si>
  <si>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</si>
  <si>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</si>
  <si>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</si>
  <si>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</si>
  <si>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</si>
  <si>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</si>
  <si>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</si>
  <si>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</si>
  <si>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</si>
  <si>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</si>
  <si>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</si>
  <si>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</si>
  <si>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</si>
  <si>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</si>
  <si>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</si>
  <si>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</si>
  <si>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</si>
  <si>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</si>
  <si>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</si>
  <si>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</si>
  <si>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</si>
  <si>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</si>
  <si>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</si>
  <si>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</si>
  <si>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</si>
  <si>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</si>
  <si>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</si>
  <si>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</si>
  <si>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</si>
  <si>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</si>
  <si>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</si>
  <si>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</si>
  <si>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</si>
  <si>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</si>
  <si>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</si>
  <si>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</si>
  <si>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</si>
  <si>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</si>
  <si>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</si>
  <si>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</si>
  <si>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</si>
  <si>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</si>
  <si>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</si>
  <si>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</si>
  <si>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</si>
  <si>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</si>
  <si>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</si>
  <si>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</si>
  <si>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</si>
  <si>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</si>
  <si>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</si>
  <si>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</si>
  <si>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</si>
  <si>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</si>
  <si>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</si>
  <si>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</si>
  <si>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</si>
  <si>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</si>
  <si>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</si>
  <si>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</si>
  <si>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</si>
  <si>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</si>
  <si>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</si>
  <si>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</si>
  <si>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</si>
  <si>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</si>
  <si>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</si>
  <si>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</si>
  <si>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</si>
  <si>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</si>
  <si>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</si>
  <si>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</si>
  <si>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</si>
  <si>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</si>
  <si>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</si>
  <si>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</si>
  <si>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</si>
  <si>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</si>
  <si>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</si>
  <si>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</si>
  <si>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</si>
  <si>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</si>
  <si>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</si>
  <si>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</si>
  <si>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</si>
  <si>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</si>
  <si>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</si>
  <si>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</si>
  <si>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</si>
  <si>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</si>
  <si>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</si>
  <si>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</si>
  <si>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</si>
  <si>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</si>
  <si>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</si>
  <si>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</si>
  <si>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</si>
  <si>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</si>
  <si>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</si>
  <si>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</si>
  <si>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</si>
  <si>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</si>
  <si>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</si>
  <si>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</si>
  <si>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</si>
  <si>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</si>
  <si>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</si>
  <si>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</si>
  <si>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</si>
  <si>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</si>
  <si>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</si>
  <si>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</si>
  <si>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</si>
  <si>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</si>
  <si>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</si>
  <si>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</si>
  <si>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</si>
  <si>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</si>
  <si>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</si>
  <si>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</si>
  <si>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</si>
  <si>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</si>
  <si>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</si>
  <si>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</si>
  <si>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</si>
  <si>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</si>
  <si>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</si>
  <si>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</si>
  <si>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</si>
  <si>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</si>
  <si>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</si>
  <si>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</si>
  <si>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</si>
  <si>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</si>
  <si>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</si>
  <si>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</si>
  <si>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</si>
  <si>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</si>
  <si>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</si>
  <si>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</si>
  <si>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</si>
  <si>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</si>
  <si>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</si>
  <si>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</si>
  <si>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</si>
  <si>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</si>
  <si>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</si>
  <si>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</si>
  <si>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</si>
  <si>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</si>
  <si>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</si>
  <si>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</si>
  <si>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</si>
  <si>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</si>
  <si>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</si>
  <si>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</si>
  <si>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</si>
  <si>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</si>
  <si>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</si>
  <si>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</si>
  <si>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</si>
  <si>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</si>
  <si>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</si>
  <si>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</si>
  <si>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</si>
  <si>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</si>
  <si>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</si>
  <si>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</si>
  <si>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</si>
  <si>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</si>
  <si>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</si>
  <si>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</si>
  <si>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</si>
  <si>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</si>
  <si>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</si>
  <si>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</si>
  <si>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</si>
  <si>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</si>
  <si>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</si>
  <si>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</si>
  <si>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</si>
  <si>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</si>
  <si>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</si>
  <si>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</si>
  <si>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</si>
  <si>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</si>
  <si>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</si>
  <si>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</si>
  <si>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</si>
  <si>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</si>
  <si>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</si>
  <si>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</si>
  <si>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</si>
  <si>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</si>
  <si>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</si>
  <si>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</si>
  <si>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</si>
  <si>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</si>
  <si>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</si>
  <si>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</si>
  <si>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</si>
  <si>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</si>
  <si>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</si>
  <si>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</si>
  <si>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</si>
  <si>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</si>
  <si>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</si>
  <si>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</si>
  <si>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</si>
  <si>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</si>
  <si>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</si>
  <si>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</si>
  <si>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</si>
  <si>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</si>
  <si>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</si>
  <si>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</si>
  <si>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</si>
  <si>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</si>
  <si>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</si>
  <si>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</si>
  <si>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</si>
  <si>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</si>
  <si>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</si>
  <si>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</si>
  <si>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</si>
  <si>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</si>
  <si>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</si>
  <si>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</si>
  <si>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</si>
  <si>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</si>
  <si>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</si>
  <si>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</si>
  <si>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</si>
  <si>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</si>
  <si>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</si>
  <si>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</si>
  <si>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</si>
  <si>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</si>
  <si>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</si>
  <si>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</si>
  <si>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</si>
  <si>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</si>
  <si>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</si>
  <si>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</si>
  <si>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</si>
  <si>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</si>
  <si>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</si>
  <si>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</si>
  <si>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</si>
  <si>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</si>
  <si>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</si>
  <si>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</si>
  <si>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</si>
  <si>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</si>
  <si>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</si>
  <si>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</si>
  <si>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</si>
  <si>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</si>
  <si>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</si>
  <si>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</si>
  <si>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</si>
  <si>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</si>
  <si>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</si>
  <si>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</si>
  <si>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</si>
  <si>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</si>
  <si>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</si>
  <si>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</si>
  <si>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</si>
  <si>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</si>
  <si>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</si>
  <si>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</si>
  <si>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</si>
  <si>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</si>
  <si>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</si>
  <si>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</si>
  <si>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</si>
  <si>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</si>
  <si>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</si>
  <si>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</si>
  <si>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</si>
  <si>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</si>
  <si>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</si>
  <si>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</si>
  <si>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</si>
  <si>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</si>
  <si>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</si>
  <si>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</si>
  <si>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</si>
  <si>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</si>
  <si>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</si>
  <si>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</si>
  <si>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</si>
  <si>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</si>
  <si>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</si>
  <si>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</si>
  <si>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</si>
  <si>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</si>
  <si>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</si>
  <si>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</si>
  <si>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</si>
  <si>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</si>
  <si>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</si>
  <si>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</si>
  <si>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</si>
  <si>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</si>
  <si>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</si>
  <si>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</si>
  <si>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</si>
  <si>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</si>
  <si>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</si>
  <si>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</si>
  <si>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</si>
  <si>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</si>
  <si>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</si>
  <si>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</si>
  <si>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</si>
  <si>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</si>
  <si>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</si>
  <si>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</si>
  <si>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</si>
  <si>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</si>
  <si>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</si>
  <si>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</si>
  <si>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</si>
  <si>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</si>
  <si>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</si>
  <si>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</si>
  <si>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</si>
  <si>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</si>
  <si>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</si>
  <si>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</si>
  <si>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</si>
  <si>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</si>
  <si>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</si>
  <si>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</si>
  <si>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</si>
  <si>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</si>
  <si>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</si>
  <si>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</si>
  <si>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</si>
  <si>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</si>
  <si>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</si>
  <si>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</si>
  <si>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</si>
  <si>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</si>
  <si>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</si>
  <si>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</si>
  <si>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</si>
  <si>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</si>
  <si>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</si>
  <si>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</si>
  <si>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</si>
  <si>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</si>
  <si>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</si>
  <si>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</si>
  <si>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</si>
  <si>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</si>
  <si>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</si>
  <si>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</si>
  <si>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</si>
  <si>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</si>
  <si>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</si>
  <si>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</si>
  <si>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</si>
  <si>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</si>
  <si>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</si>
  <si>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</si>
  <si>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</si>
  <si>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</si>
  <si>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</si>
  <si>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</si>
  <si>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</si>
  <si>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</si>
  <si>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</si>
  <si>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</si>
  <si>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</si>
  <si>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</si>
  <si>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</si>
  <si>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</si>
  <si>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</si>
  <si>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</si>
  <si>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</si>
  <si>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</si>
  <si>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</si>
  <si>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</si>
  <si>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</si>
  <si>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</si>
  <si>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</si>
  <si>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</si>
  <si>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</si>
  <si>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</si>
  <si>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</si>
  <si>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</si>
  <si>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</si>
  <si>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</si>
  <si>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</si>
  <si>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</si>
  <si>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</si>
  <si>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</si>
  <si>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</si>
  <si>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</si>
  <si>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</si>
  <si>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</si>
  <si>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</si>
  <si>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</si>
  <si>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</si>
  <si>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</si>
  <si>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</si>
  <si>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</si>
  <si>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</si>
  <si>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</si>
  <si>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</si>
  <si>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</si>
  <si>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</si>
  <si>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</si>
  <si>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</si>
  <si>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</si>
  <si>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</si>
  <si>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</si>
  <si>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</si>
  <si>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</si>
  <si>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</si>
  <si>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</si>
  <si>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</si>
  <si>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</si>
  <si>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</si>
  <si>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</si>
  <si>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</si>
  <si>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</si>
  <si>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</si>
  <si>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</si>
  <si>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</si>
  <si>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</si>
  <si>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</si>
  <si>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</si>
  <si>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</si>
  <si>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</si>
  <si>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</si>
  <si>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</si>
  <si>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</si>
  <si>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</si>
  <si>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</si>
  <si>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</si>
  <si>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</si>
  <si>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</si>
  <si>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</si>
  <si>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</si>
  <si>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</si>
  <si>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</si>
  <si>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</si>
  <si>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</si>
  <si>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</si>
  <si>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</si>
  <si>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</si>
  <si>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</si>
  <si>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</si>
  <si>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</si>
  <si>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</si>
  <si>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</si>
  <si>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</si>
  <si>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</si>
  <si>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</si>
  <si>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</si>
  <si>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</si>
  <si>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</si>
  <si>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</si>
  <si>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</si>
  <si>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</si>
  <si>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</si>
  <si>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</si>
  <si>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</si>
  <si>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</si>
  <si>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</si>
  <si>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</si>
  <si>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</si>
  <si>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</si>
  <si>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</si>
  <si>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</si>
  <si>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</si>
  <si>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</si>
  <si>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</si>
  <si>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</si>
  <si>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</si>
  <si>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</si>
  <si>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</si>
  <si>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</si>
  <si>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</si>
  <si>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</si>
  <si>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</si>
  <si>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</si>
  <si>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</si>
  <si>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</si>
  <si>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</si>
  <si>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</si>
  <si>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</si>
  <si>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</si>
  <si>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</si>
  <si>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</si>
  <si>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</si>
  <si>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</si>
  <si>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</si>
  <si>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</si>
  <si>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</si>
  <si>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</si>
  <si>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</si>
  <si>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</si>
  <si>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</si>
  <si>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</si>
  <si>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</si>
  <si>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</si>
  <si>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</si>
  <si>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</si>
  <si>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</si>
  <si>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</si>
  <si>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</si>
  <si>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</si>
  <si>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</si>
  <si>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</si>
  <si>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</si>
  <si>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</si>
  <si>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</si>
  <si>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</si>
  <si>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</si>
  <si>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</si>
  <si>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</si>
  <si>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</si>
  <si>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</si>
  <si>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</si>
  <si>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</si>
  <si>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</si>
  <si>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</si>
  <si>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</si>
  <si>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</si>
  <si>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</si>
  <si>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</si>
  <si>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</si>
  <si>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</si>
  <si>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</si>
  <si>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</si>
  <si>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</si>
  <si>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</si>
  <si>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</si>
  <si>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</si>
  <si>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</si>
  <si>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</si>
  <si>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</si>
  <si>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</si>
  <si>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</si>
  <si>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</si>
  <si>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</si>
  <si>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</si>
  <si>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</si>
  <si>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</si>
  <si>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</si>
  <si>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</si>
  <si>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</si>
  <si>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</si>
  <si>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</si>
  <si>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</si>
  <si>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</si>
  <si>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</si>
  <si>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</si>
  <si>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</si>
  <si>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</si>
  <si>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</si>
  <si>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</si>
  <si>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</si>
  <si>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</si>
  <si>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</si>
  <si>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</si>
  <si>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</si>
  <si>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</si>
  <si>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</si>
  <si>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</si>
  <si>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</si>
  <si>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</si>
  <si>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</si>
  <si>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</si>
  <si>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</si>
  <si>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</si>
  <si>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</si>
  <si>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</si>
  <si>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</si>
  <si>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</si>
  <si>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</si>
  <si>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</si>
  <si>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</si>
  <si>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</si>
  <si>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</si>
  <si>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</si>
  <si>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</si>
  <si>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</si>
  <si>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</si>
  <si>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</si>
  <si>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</si>
  <si>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</si>
  <si>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</si>
  <si>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</si>
  <si>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</si>
  <si>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</si>
  <si>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</si>
  <si>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</si>
  <si>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</si>
  <si>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</si>
  <si>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</si>
  <si>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</si>
  <si>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</si>
  <si>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</si>
  <si>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</si>
  <si>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</si>
  <si>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</si>
  <si>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</si>
  <si>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</si>
  <si>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</si>
  <si>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</si>
  <si>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</si>
  <si>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</si>
  <si>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</si>
  <si>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</si>
  <si>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</si>
  <si>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</si>
  <si>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</si>
  <si>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</si>
  <si>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</si>
  <si>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</si>
  <si>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</si>
  <si>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</si>
  <si>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</si>
  <si>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</si>
  <si>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</si>
  <si>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</si>
  <si>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</si>
  <si>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</si>
  <si>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</si>
  <si>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</si>
  <si>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</si>
  <si>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</si>
  <si>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</si>
  <si>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</si>
  <si>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</si>
  <si>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</si>
  <si>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</si>
  <si>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</si>
  <si>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</si>
  <si>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</si>
  <si>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</si>
  <si>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</si>
  <si>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</si>
  <si>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</si>
  <si>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</si>
  <si>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</si>
  <si>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</si>
  <si>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</si>
  <si>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</si>
  <si>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</si>
  <si>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</si>
  <si>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</si>
  <si>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</si>
  <si>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</si>
  <si>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</si>
  <si>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</si>
  <si>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</si>
  <si>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</si>
  <si>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</si>
  <si>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</si>
  <si>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</si>
  <si>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</si>
  <si>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</si>
  <si>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</si>
  <si>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</si>
  <si>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</si>
  <si>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</si>
  <si>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</si>
  <si>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</si>
  <si>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</si>
  <si>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</si>
  <si>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</si>
  <si>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</si>
  <si>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</si>
  <si>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</si>
  <si>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</si>
  <si>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</si>
  <si>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</si>
  <si>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</si>
  <si>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</si>
  <si>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</si>
  <si>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</si>
  <si>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</si>
  <si>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</si>
  <si>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</si>
  <si>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</si>
  <si>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</si>
  <si>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</si>
  <si>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</si>
  <si>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</si>
  <si>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</si>
  <si>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</si>
  <si>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</si>
  <si>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</si>
  <si>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</si>
  <si>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</si>
  <si>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</si>
  <si>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</si>
  <si>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</si>
  <si>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</si>
  <si>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</si>
  <si>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</si>
  <si>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</si>
  <si>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</si>
  <si>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</si>
  <si>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</si>
  <si>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</si>
  <si>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</si>
  <si>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</si>
  <si>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</si>
  <si>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</si>
  <si>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</si>
  <si>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</si>
  <si>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</si>
  <si>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</si>
  <si>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</si>
  <si>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</si>
  <si>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</si>
  <si>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</si>
  <si>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</si>
  <si>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</si>
  <si>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</si>
  <si>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</si>
  <si>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</si>
  <si>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</si>
  <si>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</si>
  <si>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</si>
  <si>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</si>
  <si>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</si>
  <si>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</si>
  <si>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</si>
  <si>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</si>
  <si>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</si>
  <si>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</si>
  <si>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</si>
  <si>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</si>
  <si>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</si>
  <si>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</si>
  <si>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</si>
  <si>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</si>
  <si>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</si>
  <si>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</si>
  <si>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</si>
  <si>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</si>
  <si>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</si>
  <si>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</si>
  <si>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</si>
  <si>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</si>
  <si>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</si>
  <si>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</si>
  <si>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</si>
  <si>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</si>
  <si>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</si>
  <si>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</si>
  <si>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</si>
  <si>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</si>
  <si>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</si>
  <si>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</si>
  <si>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</si>
  <si>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</si>
  <si>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</si>
  <si>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</si>
  <si>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</si>
  <si>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</si>
  <si>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</si>
  <si>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</si>
  <si>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</si>
  <si>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</si>
  <si>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</si>
  <si>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</si>
  <si>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</si>
  <si>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</si>
  <si>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</si>
  <si>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</si>
  <si>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</si>
  <si>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</si>
  <si>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</si>
  <si>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</si>
  <si>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</si>
  <si>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</si>
  <si>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</si>
  <si>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</si>
  <si>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</si>
  <si>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</si>
  <si>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</si>
  <si>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</si>
  <si>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</si>
  <si>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</si>
  <si>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</si>
  <si>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</si>
  <si>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</si>
  <si>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</si>
  <si>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</si>
  <si>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</si>
  <si>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</si>
  <si>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</si>
  <si>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</si>
  <si>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</si>
  <si>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</si>
  <si>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</si>
  <si>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</si>
  <si>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</si>
  <si>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</si>
  <si>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</si>
  <si>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</si>
  <si>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</si>
  <si>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</si>
  <si>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</si>
  <si>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</si>
  <si>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</si>
  <si>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</si>
  <si>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</si>
  <si>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</si>
  <si>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</si>
  <si>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</si>
  <si>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</si>
  <si>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</si>
  <si>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</si>
  <si>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</si>
  <si>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</si>
  <si>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</si>
  <si>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</si>
  <si>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</si>
  <si>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</si>
  <si>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</si>
  <si>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</si>
  <si>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</si>
  <si>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</si>
  <si>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</si>
  <si>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</si>
  <si>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</si>
  <si>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</si>
  <si>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</si>
  <si>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</si>
  <si>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</si>
  <si>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</si>
  <si>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</si>
  <si>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</si>
  <si>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</si>
  <si>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</si>
  <si>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</si>
  <si>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</si>
  <si>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</si>
  <si>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</si>
  <si>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</si>
  <si>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</si>
  <si>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</si>
  <si>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</si>
  <si>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</si>
  <si>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</si>
  <si>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</si>
  <si>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</si>
  <si>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</si>
  <si>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</si>
  <si>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</si>
  <si>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</si>
  <si>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</si>
  <si>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</si>
  <si>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</si>
  <si>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</si>
  <si>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</si>
  <si>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</si>
  <si>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</si>
  <si>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</si>
  <si>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</si>
  <si>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</si>
  <si>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</si>
  <si>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</si>
  <si>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</si>
  <si>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</si>
  <si>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</si>
  <si>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</si>
  <si>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</si>
  <si>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</si>
  <si>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</si>
  <si>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</si>
  <si>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</si>
  <si>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</si>
  <si>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</si>
  <si>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</si>
  <si>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</si>
  <si>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</si>
  <si>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</si>
  <si>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</si>
  <si>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</si>
  <si>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</si>
  <si>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</si>
  <si>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</si>
  <si>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</si>
  <si>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</si>
  <si>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</si>
  <si>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</si>
  <si>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</si>
  <si>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</si>
  <si>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</si>
  <si>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</si>
  <si>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</si>
  <si>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</si>
  <si>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</si>
  <si>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</si>
  <si>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</si>
  <si>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</si>
  <si>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</si>
  <si>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</si>
  <si>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</si>
  <si>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</si>
  <si>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</si>
  <si>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</si>
  <si>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</si>
  <si>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</si>
  <si>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</si>
  <si>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</si>
  <si>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</si>
  <si>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</si>
  <si>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</si>
  <si>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</si>
  <si>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</si>
  <si>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</si>
  <si>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</si>
  <si>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</si>
  <si>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</si>
  <si>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</si>
  <si>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</si>
  <si>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</si>
  <si>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</si>
  <si>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</si>
  <si>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</si>
  <si>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</si>
  <si>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</si>
  <si>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</si>
  <si>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</si>
  <si>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</si>
  <si>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</si>
  <si>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</si>
  <si>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</si>
  <si>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</si>
  <si>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</si>
  <si>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</si>
  <si>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</si>
  <si>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</si>
  <si>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</si>
  <si>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</si>
  <si>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</si>
  <si>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</si>
  <si>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</si>
  <si>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</si>
  <si>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</si>
  <si>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</si>
  <si>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</si>
  <si>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</si>
  <si>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</si>
  <si>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</si>
  <si>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</si>
  <si>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</si>
  <si>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</si>
  <si>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</si>
  <si>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</si>
  <si>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</si>
  <si>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</si>
  <si>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</si>
  <si>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</si>
  <si>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</si>
  <si>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</si>
  <si>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</si>
  <si>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</si>
  <si>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</si>
  <si>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</si>
  <si>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</si>
  <si>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</si>
  <si>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</si>
  <si>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</si>
  <si>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</si>
  <si>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</si>
  <si>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</si>
  <si>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</si>
  <si>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</si>
  <si>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</si>
  <si>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</si>
  <si>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</si>
  <si>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</si>
  <si>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</si>
  <si>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</si>
  <si>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</si>
  <si>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</si>
  <si>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</si>
  <si>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</si>
  <si>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</si>
  <si>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</si>
  <si>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</si>
  <si>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</si>
  <si>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</si>
  <si>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</si>
  <si>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</si>
  <si>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</si>
  <si>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</si>
  <si>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</si>
  <si>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</si>
  <si>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</si>
  <si>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</si>
  <si>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</si>
  <si>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</si>
  <si>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</si>
  <si>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</si>
  <si>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</si>
  <si>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</si>
  <si>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</si>
  <si>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</si>
  <si>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</si>
  <si>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</si>
  <si>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</si>
  <si>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</si>
  <si>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</si>
  <si>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</si>
  <si>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</si>
  <si>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</si>
  <si>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</si>
  <si>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</si>
  <si>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</si>
  <si>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</si>
  <si>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</si>
  <si>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</si>
  <si>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</si>
  <si>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</si>
  <si>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</si>
  <si>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</si>
  <si>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</si>
  <si>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</si>
  <si>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</si>
  <si>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</si>
  <si>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</si>
  <si>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</si>
  <si>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</si>
  <si>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</si>
  <si>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</si>
  <si>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</si>
  <si>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</si>
  <si>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</si>
  <si>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</si>
  <si>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</si>
  <si>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</si>
  <si>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</si>
  <si>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</si>
  <si>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</si>
  <si>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</si>
  <si>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</si>
  <si>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</si>
  <si>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</si>
  <si>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</si>
  <si>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</si>
  <si>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</si>
  <si>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</si>
  <si>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</si>
  <si>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</si>
  <si>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</si>
  <si>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</si>
  <si>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</si>
  <si>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</si>
  <si>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</si>
  <si>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</si>
  <si>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</si>
  <si>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</si>
  <si>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</si>
  <si>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</si>
  <si>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</si>
  <si>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</si>
  <si>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</si>
  <si>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</si>
  <si>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</si>
  <si>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</si>
  <si>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</si>
  <si>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</si>
  <si>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</si>
  <si>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</si>
  <si>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</si>
  <si>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</si>
  <si>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</si>
  <si>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</si>
  <si>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</si>
  <si>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</si>
  <si>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</si>
  <si>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</si>
  <si>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</si>
  <si>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</si>
  <si>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</si>
  <si>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</si>
  <si>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</si>
  <si>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</si>
  <si>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</si>
  <si>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</si>
  <si>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</si>
  <si>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</si>
  <si>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</si>
  <si>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</si>
  <si>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</si>
  <si>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</si>
  <si>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</si>
  <si>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</si>
  <si>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</si>
  <si>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</si>
  <si>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</si>
  <si>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</si>
  <si>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</si>
  <si>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</si>
  <si>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</si>
  <si>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</si>
  <si>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</si>
  <si>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</si>
  <si>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</si>
  <si>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</si>
  <si>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</si>
  <si>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</si>
  <si>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</si>
  <si>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</si>
  <si>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</si>
  <si>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</si>
  <si>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</si>
  <si>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</si>
  <si>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</si>
  <si>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</si>
  <si>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</si>
  <si>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</si>
  <si>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</si>
  <si>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</si>
  <si>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</si>
  <si>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</si>
  <si>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</si>
  <si>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</si>
  <si>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</si>
  <si>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</si>
  <si>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</si>
  <si>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</si>
  <si>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</si>
  <si>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</si>
  <si>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</si>
  <si>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</si>
  <si>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</si>
  <si>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</si>
  <si>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</si>
  <si>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</si>
  <si>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</si>
  <si>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</si>
  <si>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</si>
  <si>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</si>
  <si>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</si>
  <si>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</si>
  <si>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</si>
  <si>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</si>
  <si>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</si>
  <si>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</si>
  <si>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</si>
  <si>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</si>
  <si>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</si>
  <si>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</si>
  <si>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</si>
  <si>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</si>
  <si>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</si>
  <si>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</si>
  <si>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</si>
  <si>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</si>
  <si>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</si>
  <si>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</si>
  <si>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</si>
  <si>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</si>
  <si>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</si>
  <si>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</si>
  <si>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</si>
  <si>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</si>
  <si>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</si>
  <si>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</si>
  <si>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</si>
  <si>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</si>
  <si>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</si>
  <si>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</si>
  <si>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</si>
  <si>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</si>
  <si>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</si>
  <si>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</si>
  <si>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</si>
  <si>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</si>
  <si>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</si>
  <si>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</si>
  <si>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</si>
  <si>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</si>
  <si>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</si>
  <si>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</si>
  <si>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</si>
  <si>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</si>
  <si>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</si>
  <si>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</si>
  <si>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</si>
  <si>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</si>
  <si>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</si>
  <si>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</si>
  <si>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</si>
  <si>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</si>
  <si>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</si>
  <si>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</si>
  <si>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</si>
  <si>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</si>
  <si>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</si>
  <si>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</si>
  <si>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</si>
  <si>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</si>
  <si>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</si>
  <si>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</si>
  <si>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</si>
  <si>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</si>
  <si>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</si>
  <si>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</si>
  <si>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</si>
  <si>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</si>
  <si>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</si>
  <si>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</si>
  <si>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</si>
  <si>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</si>
  <si>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</si>
  <si>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</si>
  <si>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</si>
  <si>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</si>
  <si>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</si>
  <si>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</si>
  <si>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</si>
  <si>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</si>
  <si>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</si>
  <si>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</si>
  <si>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</si>
  <si>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</si>
  <si>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</si>
  <si>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</si>
  <si>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</si>
  <si>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</si>
  <si>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</si>
  <si>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</si>
  <si>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</si>
  <si>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</si>
  <si>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</si>
  <si>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</si>
  <si>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</si>
  <si>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</si>
  <si>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</si>
  <si>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</si>
  <si>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</si>
  <si>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</si>
  <si>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</si>
  <si>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</si>
  <si>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</si>
  <si>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</si>
  <si>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</si>
  <si>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</si>
  <si>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</si>
  <si>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</si>
  <si>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</si>
  <si>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</si>
  <si>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</si>
  <si>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</si>
  <si>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</si>
  <si>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</si>
  <si>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</si>
  <si>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</si>
  <si>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</si>
  <si>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</si>
  <si>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</si>
  <si>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</si>
  <si>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</si>
  <si>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</si>
  <si>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</si>
  <si>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</si>
  <si>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</si>
  <si>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</si>
  <si>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</si>
  <si>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</si>
  <si>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</si>
  <si>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</si>
  <si>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</si>
  <si>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</si>
  <si>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</si>
  <si>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</si>
  <si>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</si>
  <si>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</si>
  <si>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</si>
  <si>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</si>
  <si>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</si>
  <si>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</si>
  <si>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</si>
  <si>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</si>
  <si>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</si>
  <si>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</si>
  <si>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</si>
  <si>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</si>
  <si>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</si>
  <si>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</si>
  <si>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</si>
  <si>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</si>
  <si>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</si>
  <si>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</si>
  <si>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</si>
  <si>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</si>
  <si>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</si>
  <si>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</si>
  <si>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</si>
  <si>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</si>
  <si>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</si>
  <si>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</si>
  <si>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</si>
  <si>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</si>
  <si>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</si>
  <si>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</si>
  <si>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</si>
  <si>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</si>
  <si>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</si>
  <si>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</si>
  <si>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</si>
  <si>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</si>
  <si>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</si>
  <si>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</si>
  <si>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</si>
  <si>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</si>
  <si>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</si>
  <si>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</si>
  <si>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</si>
  <si>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</si>
  <si>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</si>
  <si>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</si>
  <si>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</si>
  <si>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</si>
  <si>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</si>
  <si>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</si>
  <si>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</si>
  <si>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</si>
  <si>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</si>
  <si>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</si>
  <si>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</si>
  <si>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</si>
  <si>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</si>
  <si>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</si>
  <si>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</si>
  <si>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</si>
  <si>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</si>
  <si>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</si>
  <si>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</si>
  <si>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</si>
  <si>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</si>
  <si>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</si>
  <si>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</si>
  <si>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</si>
  <si>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</si>
  <si>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</si>
  <si>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</si>
  <si>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</si>
  <si>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</si>
  <si>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</si>
  <si>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</si>
  <si>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</si>
  <si>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</si>
  <si>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</si>
  <si>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</si>
  <si>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</si>
  <si>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</si>
  <si>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</si>
  <si>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</si>
  <si>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</si>
  <si>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</si>
  <si>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</si>
  <si>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</si>
  <si>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</si>
  <si>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</si>
  <si>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</si>
  <si>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</si>
  <si>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</si>
  <si>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</si>
  <si>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</si>
  <si>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</si>
  <si>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</si>
  <si>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</si>
  <si>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</si>
  <si>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</si>
  <si>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</si>
  <si>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</si>
  <si>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</si>
  <si>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</si>
  <si>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</si>
  <si>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</si>
  <si>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</si>
  <si>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</si>
  <si>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</si>
  <si>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</si>
  <si>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</si>
  <si>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</si>
  <si>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</si>
  <si>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</si>
  <si>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</si>
  <si>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</si>
  <si>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</si>
  <si>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</si>
  <si>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</si>
  <si>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</si>
  <si>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</si>
  <si>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</si>
  <si>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</si>
  <si>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</si>
  <si>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</si>
  <si>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</si>
  <si>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</si>
  <si>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</si>
  <si>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</si>
  <si>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</si>
  <si>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</si>
  <si>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</si>
  <si>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</si>
  <si>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</si>
  <si>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</si>
  <si>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</si>
  <si>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</si>
  <si>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</si>
  <si>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</si>
  <si>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</si>
  <si>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</si>
  <si>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</si>
  <si>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</si>
  <si>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</si>
  <si>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</si>
  <si>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</si>
  <si>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</si>
  <si>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</si>
  <si>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</si>
  <si>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</si>
  <si>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</si>
  <si>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</si>
  <si>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</si>
  <si>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</si>
  <si>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</si>
  <si>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</si>
  <si>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</si>
  <si>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</si>
  <si>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</si>
  <si>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</si>
  <si>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</si>
  <si>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</si>
  <si>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</si>
  <si>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</si>
  <si>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</si>
  <si>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</si>
  <si>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</si>
  <si>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</si>
  <si>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</si>
  <si>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</si>
  <si>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</si>
  <si>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</si>
  <si>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</si>
  <si>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</si>
  <si>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</si>
  <si>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</si>
  <si>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</si>
  <si>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</si>
  <si>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</si>
  <si>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</si>
  <si>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</si>
  <si>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</si>
  <si>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</si>
  <si>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</si>
  <si>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</si>
  <si>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</si>
  <si>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</si>
  <si>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</si>
  <si>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</si>
  <si>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</si>
  <si>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</si>
  <si>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</si>
  <si>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</si>
  <si>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</si>
  <si>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</si>
  <si>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</si>
  <si>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</si>
  <si>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</si>
  <si>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</si>
  <si>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</si>
  <si>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</si>
  <si>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</si>
  <si>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</si>
  <si>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</si>
  <si>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</si>
  <si>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</si>
  <si>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</si>
  <si>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</si>
  <si>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</si>
  <si>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</si>
  <si>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</si>
  <si>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</si>
  <si>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</si>
  <si>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</si>
  <si>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</si>
  <si>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</si>
  <si>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</si>
  <si>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</si>
  <si>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</si>
  <si>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</si>
  <si>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</si>
  <si>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</si>
  <si>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</si>
  <si>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</si>
  <si>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</si>
  <si>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</si>
  <si>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</si>
  <si>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</si>
  <si>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</si>
  <si>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</si>
  <si>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</si>
  <si>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</si>
  <si>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</si>
  <si>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</si>
  <si>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</si>
  <si>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</si>
  <si>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</si>
  <si>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</si>
  <si>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</si>
  <si>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</si>
  <si>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</si>
  <si>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</si>
  <si>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</si>
  <si>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</si>
  <si>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</si>
  <si>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</si>
  <si>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</si>
  <si>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</si>
  <si>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</si>
  <si>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</si>
  <si>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</si>
  <si>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</si>
  <si>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</si>
  <si>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</si>
  <si>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</si>
  <si>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</si>
  <si>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</si>
  <si>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</si>
  <si>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</si>
  <si>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</si>
  <si>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</si>
  <si>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</si>
  <si>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</si>
  <si>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</si>
  <si>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</si>
  <si>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</si>
  <si>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</si>
  <si>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</si>
  <si>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</si>
  <si>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</si>
  <si>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</si>
  <si>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</si>
  <si>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</si>
  <si>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</si>
  <si>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</si>
  <si>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</si>
  <si>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</si>
  <si>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</si>
  <si>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</si>
  <si>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</si>
  <si>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</si>
  <si>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</si>
  <si>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</si>
  <si>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</si>
  <si>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</si>
  <si>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</si>
  <si>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</si>
  <si>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</si>
  <si>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</si>
  <si>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</si>
  <si>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</si>
  <si>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</si>
  <si>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</si>
  <si>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</si>
  <si>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</si>
  <si>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</si>
  <si>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</si>
  <si>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</si>
  <si>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</si>
  <si>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</si>
  <si>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</si>
  <si>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</si>
  <si>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</si>
  <si>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</si>
  <si>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</si>
  <si>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</si>
  <si>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</si>
  <si>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</si>
  <si>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</si>
  <si>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</si>
  <si>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</si>
  <si>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</si>
  <si>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</si>
  <si>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</si>
  <si>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</si>
  <si>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</si>
  <si>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</si>
  <si>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</si>
  <si>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</si>
  <si>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</si>
  <si>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</si>
  <si>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</si>
  <si>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</si>
  <si>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</si>
  <si>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</si>
  <si>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</si>
  <si>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</si>
  <si>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</si>
  <si>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</si>
  <si>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</si>
  <si>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</si>
  <si>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</si>
  <si>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</si>
  <si>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</si>
  <si>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</si>
  <si>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</si>
  <si>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</si>
  <si>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</si>
  <si>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</si>
  <si>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</si>
  <si>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</si>
  <si>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</si>
  <si>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</si>
  <si>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</si>
  <si>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</si>
  <si>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</si>
  <si>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</si>
  <si>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</si>
  <si>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</si>
  <si>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</si>
  <si>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</si>
  <si>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</si>
  <si>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</si>
  <si>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</si>
  <si>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</si>
  <si>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</si>
  <si>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</si>
  <si>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</si>
  <si>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</si>
  <si>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</si>
  <si>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</si>
  <si>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</si>
  <si>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</si>
  <si>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</si>
  <si>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</si>
  <si>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</si>
  <si>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</si>
  <si>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</si>
  <si>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</si>
  <si>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</si>
  <si>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</si>
  <si>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</si>
  <si>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</si>
  <si>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</si>
  <si>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</si>
  <si>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</si>
  <si>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</si>
  <si>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</si>
  <si>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</si>
  <si>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</si>
  <si>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</si>
  <si>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</si>
  <si>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</si>
  <si>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</si>
  <si>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</si>
  <si>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</si>
  <si>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</si>
  <si>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</si>
  <si>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</si>
  <si>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</si>
  <si>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</si>
  <si>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</si>
  <si>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</si>
  <si>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</si>
  <si>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</si>
  <si>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</si>
  <si>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</si>
  <si>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</si>
  <si>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</si>
  <si>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</si>
  <si>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</si>
  <si>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</si>
  <si>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</si>
  <si>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</si>
  <si>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</si>
  <si>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</si>
  <si>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</si>
  <si>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</si>
  <si>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</si>
  <si>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</si>
  <si>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</si>
  <si>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</si>
  <si>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</si>
  <si>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</si>
  <si>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</si>
  <si>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</si>
  <si>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</si>
  <si>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</si>
  <si>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</si>
  <si>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</si>
  <si>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</si>
  <si>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</si>
  <si>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</si>
  <si>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</si>
  <si>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</si>
  <si>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</si>
  <si>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</si>
  <si>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</si>
  <si>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</si>
  <si>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</si>
  <si>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</si>
  <si>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</si>
  <si>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</si>
  <si>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</si>
  <si>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</si>
  <si>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</si>
  <si>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</si>
  <si>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</si>
  <si>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</si>
  <si>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</si>
  <si>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</si>
  <si>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</si>
  <si>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</si>
  <si>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</si>
  <si>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</si>
  <si>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</si>
  <si>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</si>
  <si>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</si>
  <si>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</si>
  <si>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</si>
  <si>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</si>
  <si>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</si>
  <si>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</si>
  <si>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</si>
  <si>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</si>
  <si>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</si>
  <si>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</si>
  <si>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</si>
  <si>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</si>
  <si>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</si>
  <si>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</si>
  <si>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</si>
  <si>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</si>
  <si>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</si>
  <si>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</si>
  <si>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</si>
  <si>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</si>
  <si>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</si>
  <si>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</si>
  <si>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</si>
  <si>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</si>
  <si>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</si>
  <si>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</si>
  <si>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</si>
  <si>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</si>
  <si>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</si>
  <si>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</si>
  <si>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</si>
  <si>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</si>
  <si>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</si>
  <si>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</si>
  <si>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</si>
  <si>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</si>
  <si>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</si>
  <si>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</si>
  <si>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</si>
  <si>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</si>
  <si>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</si>
  <si>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</si>
  <si>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</si>
  <si>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</si>
  <si>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</si>
  <si>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</si>
  <si>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</si>
  <si>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</si>
  <si>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</si>
  <si>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</si>
  <si>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</si>
  <si>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</si>
  <si>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</si>
  <si>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</si>
  <si>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</si>
  <si>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</si>
  <si>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</si>
  <si>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</si>
  <si>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</si>
  <si>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</si>
  <si>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</si>
  <si>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</si>
  <si>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</si>
  <si>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</si>
  <si>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</si>
  <si>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</si>
  <si>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</si>
  <si>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</si>
  <si>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</si>
  <si>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</si>
  <si>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</si>
  <si>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</si>
  <si>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</si>
  <si>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</si>
  <si>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</si>
  <si>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</si>
  <si>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</si>
  <si>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</si>
  <si>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</si>
  <si>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</si>
  <si>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</si>
  <si>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</si>
  <si>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</si>
  <si>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</si>
  <si>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</si>
  <si>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</si>
  <si>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</si>
  <si>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</si>
  <si>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</si>
  <si>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</si>
  <si>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</si>
  <si>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</si>
  <si>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</si>
  <si>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</si>
  <si>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</si>
  <si>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</si>
  <si>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</si>
  <si>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</si>
  <si>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</si>
  <si>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</si>
  <si>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</si>
  <si>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</si>
  <si>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</si>
  <si>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</si>
  <si>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</si>
  <si>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</si>
  <si>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</si>
  <si>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</si>
  <si>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</si>
  <si>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</si>
  <si>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</si>
  <si>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</si>
  <si>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</si>
  <si>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</si>
  <si>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</si>
  <si>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</si>
  <si>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</si>
  <si>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</si>
  <si>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</si>
  <si>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</si>
  <si>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</si>
  <si>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</si>
  <si>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</si>
  <si>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</si>
  <si>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</si>
  <si>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</si>
  <si>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</si>
  <si>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</si>
  <si>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</si>
  <si>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</si>
  <si>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</si>
  <si>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</si>
  <si>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</si>
  <si>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</si>
  <si>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</si>
  <si>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</si>
  <si>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</si>
  <si>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</si>
  <si>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</si>
  <si>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</si>
  <si>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</si>
  <si>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</si>
  <si>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</si>
  <si>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</si>
  <si>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</si>
  <si>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</si>
  <si>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</si>
  <si>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</si>
  <si>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</si>
  <si>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</si>
  <si>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</si>
  <si>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</si>
  <si>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</si>
  <si>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</si>
  <si>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</si>
  <si>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</si>
  <si>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</si>
  <si>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</si>
  <si>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</si>
  <si>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</si>
  <si>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</si>
  <si>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</si>
  <si>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</si>
  <si>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</si>
  <si>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</si>
  <si>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</si>
  <si>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</si>
  <si>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</si>
  <si>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</si>
  <si>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</si>
  <si>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</si>
  <si>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</si>
  <si>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</si>
  <si>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</si>
  <si>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</si>
  <si>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</si>
  <si>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</si>
  <si>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</si>
  <si>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</si>
  <si>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</si>
  <si>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</si>
  <si>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</si>
  <si>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</si>
  <si>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</si>
  <si>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</si>
  <si>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</si>
  <si>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</si>
  <si>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</si>
  <si>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</si>
  <si>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</si>
  <si>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</si>
  <si>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</si>
  <si>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</si>
  <si>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</si>
  <si>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</si>
  <si>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</si>
  <si>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</si>
  <si>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</si>
  <si>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</si>
  <si>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</si>
  <si>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</si>
  <si>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</si>
  <si>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</si>
  <si>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</si>
  <si>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</si>
  <si>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</si>
  <si>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</si>
  <si>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</si>
  <si>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</si>
  <si>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</si>
  <si>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</si>
  <si>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</si>
  <si>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</si>
  <si>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</si>
  <si>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</si>
  <si>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</si>
  <si>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</si>
  <si>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</si>
  <si>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</si>
  <si>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</si>
  <si>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</si>
  <si>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</si>
  <si>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</si>
  <si>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</si>
  <si>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</si>
  <si>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</si>
  <si>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</si>
  <si>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</si>
  <si>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</si>
  <si>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</si>
  <si>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</si>
  <si>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</si>
  <si>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</si>
  <si>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</si>
  <si>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</si>
  <si>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</si>
  <si>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</si>
  <si>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</si>
  <si>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</si>
  <si>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</si>
  <si>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</si>
  <si>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</si>
  <si>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</si>
  <si>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</si>
  <si>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</si>
  <si>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</si>
  <si>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</si>
  <si>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</si>
  <si>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</si>
  <si>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</si>
  <si>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</si>
  <si>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</si>
  <si>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</si>
  <si>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</si>
  <si>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</si>
  <si>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</si>
  <si>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</si>
  <si>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</si>
  <si>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</si>
  <si>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</si>
  <si>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</si>
  <si>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</si>
  <si>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</si>
  <si>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</si>
  <si>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</si>
  <si>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</si>
  <si>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</si>
  <si>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</si>
  <si>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</si>
  <si>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</si>
  <si>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</si>
  <si>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</si>
  <si>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</si>
  <si>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</si>
  <si>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</si>
  <si>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</si>
  <si>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</si>
  <si>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</si>
  <si>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</si>
  <si>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</si>
  <si>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</si>
  <si>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</si>
  <si>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</si>
  <si>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</si>
  <si>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</si>
  <si>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</si>
  <si>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</si>
  <si>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</si>
  <si>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</si>
  <si>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</si>
  <si>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</si>
  <si>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</si>
  <si>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</si>
  <si>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</si>
  <si>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</si>
  <si>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</si>
  <si>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</si>
  <si>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</si>
  <si>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</si>
  <si>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</si>
  <si>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</si>
  <si>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</si>
  <si>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</si>
  <si>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</si>
  <si>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</si>
  <si>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</si>
  <si>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</si>
  <si>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</si>
  <si>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</si>
  <si>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</si>
  <si>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</si>
  <si>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</si>
  <si>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</si>
  <si>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</si>
  <si>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</si>
  <si>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</si>
  <si>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</si>
  <si>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</si>
  <si>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</si>
  <si>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</si>
  <si>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</si>
  <si>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</si>
  <si>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</si>
  <si>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</si>
  <si>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</si>
  <si>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</si>
  <si>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</si>
  <si>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</si>
  <si>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</si>
  <si>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</si>
  <si>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</si>
  <si>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</si>
  <si>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</si>
  <si>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</si>
  <si>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</si>
  <si>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</si>
  <si>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</si>
  <si>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</si>
  <si>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</si>
  <si>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</si>
  <si>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</si>
  <si>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</si>
  <si>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</si>
  <si>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</si>
  <si>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</si>
  <si>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</si>
  <si>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</si>
  <si>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</si>
  <si>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</si>
  <si>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</si>
  <si>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</si>
  <si>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</si>
  <si>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</si>
  <si>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</si>
  <si>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</si>
  <si>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</si>
  <si>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</si>
  <si>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</si>
  <si>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</si>
  <si>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</si>
  <si>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</si>
  <si>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</si>
  <si>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</si>
  <si>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</si>
  <si>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</si>
  <si>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</si>
  <si>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</si>
  <si>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</si>
  <si>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</si>
  <si>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</si>
  <si>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</si>
  <si>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</si>
  <si>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</si>
  <si>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</si>
  <si>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</si>
  <si>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</si>
  <si>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</si>
  <si>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</si>
  <si>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</si>
  <si>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</si>
  <si>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</si>
  <si>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</si>
  <si>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</si>
  <si>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</si>
  <si>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</si>
  <si>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</si>
  <si>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</si>
  <si>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</si>
  <si>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</si>
  <si>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</si>
  <si>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</si>
  <si>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</si>
  <si>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</si>
  <si>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</si>
  <si>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</si>
  <si>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</si>
  <si>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</si>
  <si>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</si>
  <si>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</si>
  <si>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</si>
  <si>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</si>
  <si>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</si>
  <si>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</si>
  <si>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</si>
  <si>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</si>
  <si>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</si>
  <si>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</si>
  <si>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</si>
  <si>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</si>
  <si>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</si>
  <si>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</si>
  <si>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</si>
  <si>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</si>
  <si>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</si>
  <si>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</si>
  <si>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</si>
  <si>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</si>
  <si>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</si>
  <si>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</si>
  <si>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</si>
  <si>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</si>
  <si>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</si>
  <si>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</si>
  <si>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</si>
  <si>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</si>
  <si>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</si>
  <si>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</si>
  <si>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</si>
  <si>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</si>
  <si>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</si>
  <si>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</si>
  <si>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</si>
  <si>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</si>
  <si>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</si>
  <si>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</si>
  <si>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</si>
  <si>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</si>
  <si>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</si>
  <si>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</si>
  <si>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</si>
  <si>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</si>
  <si>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</si>
  <si>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</si>
  <si>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</si>
  <si>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</si>
  <si>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</si>
  <si>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</si>
  <si>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</si>
  <si>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</si>
  <si>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</si>
  <si>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</si>
  <si>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</si>
  <si>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</si>
  <si>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</si>
  <si>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</si>
  <si>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</si>
  <si>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</si>
  <si>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</si>
  <si>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</si>
  <si>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</si>
  <si>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</si>
  <si>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</si>
  <si>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</si>
  <si>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</si>
  <si>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</si>
  <si>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</si>
  <si>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</si>
  <si>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</si>
  <si>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</si>
  <si>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</si>
  <si>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</si>
  <si>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</si>
  <si>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</si>
  <si>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</si>
  <si>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</si>
  <si>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</si>
  <si>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</si>
  <si>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</si>
  <si>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</si>
  <si>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</si>
  <si>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</si>
  <si>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</si>
  <si>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</si>
  <si>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</si>
  <si>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</si>
  <si>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</si>
  <si>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</si>
  <si>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</si>
  <si>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</si>
  <si>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</si>
  <si>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</si>
  <si>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</si>
  <si>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</si>
  <si>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</si>
  <si>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</si>
  <si>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</si>
  <si>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</si>
  <si>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</si>
  <si>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</si>
  <si>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</si>
  <si>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</si>
  <si>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</si>
  <si>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</si>
  <si>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</si>
  <si>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</si>
  <si>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</si>
  <si>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</si>
  <si>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</si>
  <si>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</si>
  <si>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</si>
  <si>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</si>
  <si>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</si>
  <si>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</si>
  <si>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</si>
  <si>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</si>
  <si>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</si>
  <si>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</si>
  <si>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</si>
  <si>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</si>
  <si>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</si>
  <si>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</si>
  <si>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</si>
  <si>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</si>
  <si>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</si>
  <si>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</si>
  <si>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</si>
  <si>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</si>
  <si>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</si>
  <si>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</si>
  <si>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</si>
  <si>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</si>
  <si>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</si>
  <si>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</si>
  <si>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</si>
  <si>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</si>
  <si>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</si>
  <si>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</si>
  <si>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</si>
  <si>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</si>
  <si>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</si>
  <si>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</si>
  <si>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</si>
  <si>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</si>
  <si>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</si>
  <si>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</si>
  <si>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</si>
  <si>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</si>
  <si>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</si>
  <si>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</si>
  <si>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</si>
  <si>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</si>
  <si>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</si>
  <si>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</si>
  <si>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</si>
  <si>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</si>
  <si>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</si>
  <si>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</si>
  <si>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</si>
  <si>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</si>
  <si>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</si>
  <si>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</si>
  <si>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</si>
  <si>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</si>
  <si>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</si>
  <si>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</si>
  <si>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</si>
  <si>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</si>
  <si>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</si>
  <si>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</si>
  <si>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</si>
  <si>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</si>
  <si>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</si>
  <si>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</si>
  <si>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</si>
  <si>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</si>
  <si>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</si>
  <si>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</si>
  <si>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</si>
  <si>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</si>
  <si>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</si>
  <si>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</si>
  <si>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</si>
  <si>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</si>
  <si>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</si>
  <si>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</si>
  <si>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</si>
  <si>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</si>
  <si>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</si>
  <si>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</si>
  <si>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</si>
  <si>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</si>
  <si>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</si>
  <si>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</si>
  <si>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</si>
  <si>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</si>
  <si>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</si>
  <si>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</si>
  <si>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</si>
  <si>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</si>
  <si>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</si>
  <si>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</si>
  <si>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</si>
  <si>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</si>
  <si>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</si>
  <si>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</si>
  <si>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</si>
  <si>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</si>
  <si>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</si>
  <si>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</si>
  <si>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</si>
  <si>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</si>
  <si>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</si>
  <si>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</si>
  <si>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</si>
  <si>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</si>
  <si>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</si>
  <si>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</si>
  <si>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</si>
  <si>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</si>
  <si>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</si>
  <si>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</si>
  <si>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</si>
  <si>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</si>
  <si>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</si>
  <si>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</si>
  <si>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</si>
  <si>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</si>
  <si>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</si>
  <si>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</si>
  <si>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</si>
  <si>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</si>
  <si>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</si>
  <si>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</si>
  <si>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</si>
  <si>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</si>
  <si>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</si>
  <si>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</si>
  <si>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</si>
  <si>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</si>
  <si>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</si>
  <si>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</si>
  <si>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</si>
  <si>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</si>
  <si>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</si>
  <si>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</si>
  <si>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</si>
  <si>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</si>
  <si>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</si>
  <si>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</si>
  <si>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</si>
  <si>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</si>
  <si>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</si>
  <si>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</si>
  <si>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</si>
  <si>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</si>
  <si>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</si>
  <si>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</si>
  <si>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</si>
  <si>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</si>
  <si>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</si>
  <si>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</si>
  <si>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</si>
  <si>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</si>
  <si>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</si>
  <si>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</si>
  <si>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</si>
  <si>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</si>
  <si>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</si>
  <si>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</si>
  <si>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</si>
  <si>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</si>
  <si>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</si>
  <si>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</si>
  <si>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</si>
  <si>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</si>
  <si>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</si>
  <si>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</si>
  <si>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</si>
  <si>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</si>
  <si>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</si>
  <si>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</si>
  <si>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</si>
  <si>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</si>
  <si>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</si>
  <si>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</si>
  <si>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</si>
  <si>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</si>
  <si>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</si>
  <si>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</si>
  <si>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</si>
  <si>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</si>
  <si>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</si>
  <si>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</si>
  <si>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</si>
  <si>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</si>
  <si>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</si>
  <si>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</si>
  <si>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</si>
  <si>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</si>
  <si>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</si>
  <si>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</si>
  <si>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</si>
  <si>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</si>
  <si>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</si>
  <si>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</si>
  <si>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</si>
  <si>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</si>
  <si>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</si>
  <si>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</si>
  <si>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</si>
  <si>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</si>
  <si>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</si>
  <si>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</si>
  <si>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</si>
  <si>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</si>
  <si>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</si>
  <si>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</si>
  <si>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</si>
  <si>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</si>
  <si>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</si>
  <si>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</si>
  <si>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</si>
  <si>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</si>
  <si>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</si>
  <si>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</si>
  <si>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</si>
  <si>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</si>
  <si>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</si>
  <si>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</si>
  <si>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</si>
  <si>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</si>
  <si>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</si>
  <si>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</si>
  <si>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</si>
  <si>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</si>
  <si>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</si>
  <si>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</si>
  <si>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</si>
  <si>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</si>
  <si>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</si>
  <si>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</si>
  <si>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</si>
  <si>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</si>
  <si>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</si>
  <si>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</si>
  <si>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</si>
  <si>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</si>
  <si>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</si>
  <si>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</si>
  <si>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</si>
  <si>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</si>
  <si>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</si>
  <si>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</si>
  <si>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</si>
  <si>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</si>
  <si>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</si>
  <si>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</si>
  <si>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</si>
  <si>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</si>
  <si>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</si>
  <si>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</si>
  <si>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</si>
  <si>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</si>
  <si>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</si>
  <si>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</si>
  <si>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</si>
  <si>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</si>
  <si>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</si>
  <si>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</si>
  <si>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</si>
  <si>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</si>
  <si>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</si>
  <si>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</si>
  <si>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</si>
  <si>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</si>
  <si>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</si>
  <si>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</si>
  <si>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</si>
  <si>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</si>
  <si>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</si>
  <si>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</si>
  <si>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</si>
  <si>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</si>
  <si>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</si>
  <si>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</si>
  <si>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</si>
  <si>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</si>
  <si>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</si>
  <si>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</si>
  <si>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</si>
  <si>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</si>
  <si>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</si>
  <si>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</si>
  <si>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</si>
  <si>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</si>
  <si>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</si>
  <si>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</si>
  <si>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</si>
  <si>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</si>
  <si>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</si>
  <si>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</si>
  <si>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</si>
  <si>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</si>
  <si>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</si>
  <si>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</si>
  <si>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</si>
  <si>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</si>
  <si>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</si>
  <si>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</si>
  <si>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</si>
  <si>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</si>
  <si>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</si>
  <si>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</si>
  <si>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</si>
  <si>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</si>
  <si>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</si>
  <si>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</si>
  <si>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</si>
  <si>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</si>
  <si>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</si>
  <si>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</si>
  <si>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</si>
  <si>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</si>
  <si>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</si>
  <si>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</si>
  <si>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</si>
  <si>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</si>
  <si>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</si>
  <si>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</si>
  <si>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</si>
  <si>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</si>
  <si>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</si>
  <si>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</si>
  <si>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</si>
  <si>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</si>
  <si>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</si>
  <si>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</si>
  <si>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</si>
  <si>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</si>
  <si>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</si>
  <si>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</si>
  <si>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</si>
  <si>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</si>
  <si>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</si>
  <si>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</si>
  <si>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</si>
  <si>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</si>
  <si>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</si>
  <si>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</si>
  <si>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</si>
  <si>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</si>
  <si>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</si>
  <si>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</si>
  <si>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</si>
  <si>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</si>
  <si>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</si>
  <si>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</si>
  <si>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</si>
  <si>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</si>
  <si>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</si>
  <si>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</si>
  <si>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</si>
  <si>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</si>
  <si>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</si>
  <si>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</si>
  <si>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</si>
  <si>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</si>
  <si>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</si>
  <si>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</si>
  <si>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</si>
  <si>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</si>
  <si>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</si>
  <si>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</si>
  <si>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</si>
  <si>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</si>
  <si>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</si>
  <si>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</si>
  <si>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</si>
  <si>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</si>
  <si>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</si>
  <si>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</si>
  <si>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</si>
  <si>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</si>
  <si>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</si>
  <si>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</si>
  <si>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</si>
  <si>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</si>
  <si>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</si>
  <si>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</si>
  <si>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</si>
  <si>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</si>
  <si>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</si>
  <si>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</si>
  <si>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</si>
  <si>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</si>
  <si>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</si>
  <si>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</si>
  <si>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</si>
  <si>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</si>
  <si>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</si>
  <si>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</si>
  <si>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</si>
  <si>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</si>
  <si>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</si>
  <si>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</si>
  <si>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</si>
  <si>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</si>
  <si>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</si>
  <si>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</si>
  <si>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</si>
  <si>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</si>
  <si>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</si>
  <si>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</si>
  <si>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</si>
  <si>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</si>
  <si>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</si>
  <si>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</si>
  <si>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</si>
  <si>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</si>
  <si>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</si>
  <si>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</si>
  <si>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</si>
  <si>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</si>
  <si>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</si>
  <si>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</si>
  <si>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</si>
  <si>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</si>
  <si>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</si>
  <si>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</si>
  <si>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</si>
  <si>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</si>
  <si>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</si>
  <si>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</si>
  <si>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</si>
  <si>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</si>
  <si>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</si>
  <si>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</si>
  <si>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</si>
  <si>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</si>
  <si>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</si>
  <si>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</si>
  <si>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</si>
  <si>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</si>
  <si>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</si>
  <si>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</si>
  <si>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</si>
  <si>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</si>
  <si>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</si>
  <si>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</si>
  <si>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</si>
  <si>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</si>
  <si>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</si>
  <si>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</si>
  <si>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</si>
  <si>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</si>
  <si>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</si>
  <si>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</si>
  <si>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</si>
  <si>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</si>
  <si>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</si>
  <si>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</si>
  <si>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</si>
  <si>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</si>
  <si>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</si>
  <si>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</si>
  <si>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</si>
  <si>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</si>
  <si>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</si>
  <si>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</si>
  <si>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</si>
  <si>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</si>
  <si>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</si>
  <si>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</si>
  <si>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</si>
  <si>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</si>
  <si>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</si>
  <si>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</si>
  <si>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</si>
  <si>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</si>
  <si>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</si>
  <si>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</si>
  <si>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</si>
  <si>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</si>
  <si>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</si>
  <si>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</si>
  <si>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</si>
  <si>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</si>
  <si>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</si>
  <si>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</si>
  <si>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</si>
  <si>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</si>
  <si>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</si>
  <si>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</si>
  <si>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</si>
  <si>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</si>
  <si>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</si>
  <si>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</si>
  <si>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</si>
  <si>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</si>
  <si>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</si>
  <si>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</si>
  <si>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</si>
  <si>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</si>
  <si>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</si>
  <si>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</si>
  <si>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</si>
  <si>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</si>
  <si>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</si>
  <si>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</si>
  <si>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</si>
  <si>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</si>
  <si>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</si>
  <si>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</si>
  <si>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</si>
  <si>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</si>
  <si>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</si>
  <si>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</si>
  <si>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</si>
  <si>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</si>
  <si>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</si>
  <si>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</si>
  <si>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</si>
  <si>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</si>
  <si>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</si>
  <si>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</si>
  <si>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</si>
  <si>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</si>
  <si>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</si>
  <si>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</si>
  <si>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</si>
  <si>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</si>
  <si>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</si>
  <si>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</si>
  <si>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</si>
  <si>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</si>
  <si>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</si>
  <si>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</si>
  <si>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</si>
  <si>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</si>
  <si>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</si>
  <si>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</si>
  <si>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</si>
  <si>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</si>
  <si>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</si>
  <si>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</si>
  <si>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</si>
  <si>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</si>
  <si>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</si>
  <si>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</si>
  <si>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</si>
  <si>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</si>
  <si>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</si>
  <si>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</si>
  <si>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</si>
  <si>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</si>
  <si>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</si>
  <si>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</si>
  <si>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</si>
  <si>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</si>
  <si>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</si>
  <si>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</si>
  <si>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</si>
  <si>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</si>
  <si>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</si>
  <si>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</si>
  <si>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</si>
  <si>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</si>
  <si>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</si>
  <si>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</si>
  <si>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</si>
  <si>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</si>
  <si>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</si>
  <si>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</si>
  <si>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</si>
  <si>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</si>
  <si>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</si>
  <si>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</si>
  <si>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</si>
  <si>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</si>
  <si>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</si>
  <si>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</si>
  <si>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</si>
  <si>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</si>
  <si>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</si>
  <si>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</si>
  <si>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</si>
  <si>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</si>
  <si>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</si>
  <si>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</si>
  <si>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</si>
  <si>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</si>
  <si>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</si>
  <si>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</si>
  <si>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</si>
  <si>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</si>
  <si>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</si>
  <si>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</si>
  <si>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</si>
  <si>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</si>
  <si>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</si>
  <si>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</si>
  <si>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</si>
  <si>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</si>
  <si>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</si>
  <si>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</si>
  <si>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</si>
  <si>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</si>
  <si>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</si>
  <si>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</si>
  <si>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</si>
  <si>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</si>
  <si>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</si>
  <si>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</si>
  <si>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</si>
  <si>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</si>
  <si>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</si>
  <si>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</si>
  <si>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</si>
  <si>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</si>
  <si>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</si>
  <si>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</si>
  <si>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</si>
  <si>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</si>
  <si>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</si>
  <si>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</si>
  <si>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</si>
  <si>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</si>
  <si>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</si>
  <si>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</si>
  <si>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</si>
  <si>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</si>
  <si>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</si>
  <si>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</si>
  <si>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</si>
  <si>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</si>
  <si>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</si>
  <si>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</si>
  <si>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</si>
  <si>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</si>
  <si>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</si>
  <si>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</si>
  <si>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</si>
  <si>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</si>
  <si>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</si>
  <si>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</si>
  <si>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</si>
  <si>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</si>
  <si>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</si>
  <si>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</si>
  <si>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</si>
  <si>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</si>
  <si>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</si>
  <si>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</si>
  <si>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</si>
  <si>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</si>
  <si>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</si>
  <si>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</si>
  <si>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</si>
  <si>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</si>
  <si>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</si>
  <si>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</si>
  <si>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</si>
  <si>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</si>
  <si>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</si>
  <si>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</si>
  <si>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</si>
  <si>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</si>
  <si>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</si>
  <si>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</si>
  <si>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</si>
  <si>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</si>
  <si>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</si>
  <si>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</si>
  <si>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</si>
  <si>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</si>
  <si>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</si>
  <si>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</si>
  <si>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</si>
  <si>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</si>
  <si>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</si>
  <si>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</si>
  <si>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</si>
  <si>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</si>
  <si>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</si>
  <si>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</si>
  <si>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</si>
  <si>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</si>
  <si>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</si>
  <si>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</si>
  <si>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</si>
  <si>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</si>
  <si>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</si>
  <si>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</si>
  <si>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</si>
  <si>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</si>
  <si>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</si>
  <si>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</si>
  <si>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</si>
  <si>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</si>
  <si>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</si>
  <si>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</si>
  <si>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</si>
  <si>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</si>
  <si>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</si>
  <si>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</si>
  <si>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</si>
  <si>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</si>
  <si>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</si>
  <si>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</si>
  <si>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</si>
  <si>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</si>
  <si>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</si>
  <si>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</si>
  <si>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</si>
  <si>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</si>
  <si>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</si>
  <si>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</si>
  <si>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</si>
  <si>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</si>
  <si>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</si>
  <si>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</si>
  <si>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</si>
  <si>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</si>
  <si>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</si>
  <si>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</si>
  <si>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</si>
  <si>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</si>
  <si>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</si>
  <si>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</si>
  <si>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</si>
  <si>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</si>
  <si>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</si>
  <si>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</si>
  <si>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</si>
  <si>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</si>
  <si>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</si>
  <si>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</si>
  <si>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</si>
  <si>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</si>
  <si>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</si>
  <si>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</si>
  <si>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</si>
  <si>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</si>
  <si>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</si>
  <si>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</si>
  <si>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</si>
  <si>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</si>
  <si>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</si>
  <si>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</si>
  <si>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</si>
  <si>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</si>
  <si>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</si>
  <si>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</si>
  <si>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</si>
  <si>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</si>
  <si>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</si>
  <si>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</si>
  <si>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</si>
  <si>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</si>
  <si>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</si>
  <si>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</si>
  <si>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</si>
  <si>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</si>
  <si>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</si>
  <si>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</si>
  <si>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</si>
  <si>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</si>
  <si>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</si>
  <si>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</si>
  <si>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</si>
  <si>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</si>
  <si>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</si>
  <si>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</si>
  <si>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</si>
  <si>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</si>
  <si>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</si>
  <si>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</si>
  <si>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</si>
  <si>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</si>
  <si>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</si>
  <si>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</si>
  <si>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</si>
  <si>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</si>
  <si>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</si>
  <si>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</si>
  <si>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</si>
  <si>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</si>
  <si>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</si>
  <si>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</si>
  <si>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</si>
  <si>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</si>
  <si>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</si>
  <si>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</si>
  <si>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</si>
  <si>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</si>
  <si>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</si>
  <si>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</si>
  <si>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</si>
  <si>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</si>
  <si>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</si>
  <si>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</si>
  <si>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</si>
  <si>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</si>
  <si>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</si>
  <si>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</si>
  <si>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</si>
  <si>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</si>
  <si>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</si>
  <si>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</si>
  <si>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</si>
  <si>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</si>
  <si>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</si>
  <si>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</si>
  <si>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</si>
  <si>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</si>
  <si>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</si>
  <si>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</si>
  <si>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</si>
  <si>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</si>
  <si>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</si>
  <si>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</si>
  <si>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</si>
  <si>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</si>
  <si>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</si>
  <si>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</si>
  <si>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</si>
  <si>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</si>
  <si>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</si>
  <si>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</si>
  <si>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</si>
  <si>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</si>
  <si>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</si>
  <si>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</si>
  <si>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</si>
  <si>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</si>
  <si>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</si>
  <si>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</si>
  <si>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</si>
  <si>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</si>
  <si>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</si>
  <si>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</si>
  <si>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</si>
  <si>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</si>
  <si>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</si>
  <si>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</si>
  <si>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</si>
  <si>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</si>
  <si>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</si>
  <si>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</si>
  <si>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</si>
  <si>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</si>
  <si>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</si>
  <si>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</si>
  <si>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</si>
  <si>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</si>
  <si>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</si>
  <si>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</si>
  <si>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</si>
  <si>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</si>
  <si>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</si>
  <si>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</si>
  <si>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</si>
  <si>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</si>
  <si>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</si>
  <si>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</si>
  <si>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</si>
  <si>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</si>
  <si>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</si>
  <si>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</si>
  <si>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</si>
  <si>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</si>
  <si>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</si>
  <si>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</si>
  <si>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</si>
  <si>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</si>
  <si>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</si>
  <si>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</si>
  <si>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</si>
  <si>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</si>
  <si>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</si>
  <si>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</si>
  <si>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</si>
  <si>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</si>
  <si>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</si>
  <si>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</si>
  <si>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</si>
  <si>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</si>
  <si>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</si>
  <si>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</si>
  <si>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</si>
  <si>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</si>
  <si>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</si>
  <si>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</si>
  <si>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</si>
  <si>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</si>
  <si>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</si>
  <si>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</si>
  <si>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</si>
  <si>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</si>
  <si>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</si>
  <si>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</si>
  <si>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</si>
  <si>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</si>
  <si>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</si>
  <si>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</si>
  <si>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</si>
  <si>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</si>
  <si>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</si>
  <si>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</si>
  <si>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</si>
  <si>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</si>
  <si>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</si>
  <si>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</si>
  <si>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</si>
  <si>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</si>
  <si>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</si>
  <si>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</si>
  <si>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</si>
  <si>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</si>
  <si>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</si>
  <si>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</si>
  <si>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</si>
  <si>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</si>
  <si>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</si>
  <si>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</si>
  <si>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</si>
  <si>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</si>
  <si>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</si>
  <si>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</si>
  <si>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</si>
  <si>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</si>
  <si>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</si>
  <si>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</si>
  <si>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</si>
  <si>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</si>
  <si>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</si>
  <si>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</si>
  <si>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</si>
  <si>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</si>
  <si>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</si>
  <si>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</si>
  <si>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</si>
  <si>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</si>
  <si>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</si>
  <si>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</si>
  <si>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</si>
  <si>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</si>
  <si>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</si>
  <si>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</si>
  <si>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</si>
  <si>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</si>
  <si>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</si>
  <si>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</si>
  <si>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</si>
  <si>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</si>
  <si>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</si>
  <si>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</si>
  <si>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</si>
  <si>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</si>
  <si>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</si>
  <si>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</si>
  <si>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</si>
  <si>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</si>
  <si>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</si>
  <si>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</si>
  <si>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</si>
  <si>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</si>
  <si>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</si>
  <si>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</si>
  <si>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</si>
  <si>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</si>
  <si>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</si>
  <si>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</si>
  <si>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</si>
  <si>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</si>
  <si>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</si>
  <si>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</si>
  <si>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</si>
  <si>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</si>
  <si>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</si>
  <si>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</si>
  <si>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</si>
  <si>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</si>
  <si>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</si>
  <si>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</si>
  <si>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</si>
  <si>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</si>
  <si>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</si>
  <si>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</si>
  <si>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</si>
  <si>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</si>
  <si>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</si>
  <si>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</si>
  <si>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</si>
  <si>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</si>
  <si>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</si>
  <si>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</si>
  <si>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</si>
  <si>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</si>
  <si>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</si>
  <si>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</si>
  <si>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</si>
  <si>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</si>
  <si>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</si>
  <si>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</si>
  <si>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</si>
  <si>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</si>
  <si>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</si>
  <si>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</si>
  <si>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</si>
  <si>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</si>
  <si>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</si>
  <si>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</si>
  <si>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</si>
  <si>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</si>
  <si>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</si>
  <si>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</si>
  <si>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</si>
  <si>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</si>
  <si>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</si>
  <si>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</si>
  <si>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</si>
  <si>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</si>
  <si>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</si>
  <si>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</si>
  <si>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</si>
  <si>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</si>
  <si>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</si>
  <si>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</si>
  <si>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</si>
  <si>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</si>
  <si>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</si>
  <si>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</si>
  <si>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</si>
  <si>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</si>
  <si>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</si>
  <si>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</si>
  <si>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</si>
  <si>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</si>
  <si>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</si>
  <si>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</si>
  <si>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</si>
  <si>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</si>
  <si>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</si>
  <si>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</si>
  <si>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</si>
  <si>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</si>
  <si>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</si>
  <si>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</si>
  <si>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</si>
  <si>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</si>
  <si>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</si>
  <si>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</si>
  <si>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</si>
  <si>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</si>
  <si>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</si>
  <si>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</si>
  <si>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</si>
  <si>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</si>
  <si>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</si>
  <si>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</si>
  <si>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</si>
  <si>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</si>
  <si>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</si>
  <si>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</si>
  <si>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</si>
  <si>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</si>
  <si>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</si>
  <si>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</si>
  <si>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</si>
  <si>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</si>
  <si>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</si>
  <si>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</si>
  <si>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</si>
  <si>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</si>
  <si>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</si>
  <si>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</si>
  <si>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</si>
  <si>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</si>
  <si>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</si>
  <si>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</si>
  <si>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</si>
  <si>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</si>
  <si>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</si>
  <si>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</si>
  <si>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</si>
  <si>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</si>
  <si>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</si>
  <si>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</si>
  <si>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</si>
  <si>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</si>
  <si>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</si>
  <si>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</si>
  <si>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</si>
  <si>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</si>
  <si>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</si>
  <si>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</si>
  <si>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</si>
  <si>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</si>
  <si>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</si>
  <si>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</si>
  <si>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</si>
  <si>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</si>
  <si>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</si>
  <si>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</si>
  <si>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</si>
  <si>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</si>
  <si>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</si>
  <si>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</si>
  <si>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</si>
  <si>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</si>
  <si>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</si>
  <si>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</si>
  <si>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</si>
  <si>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</si>
  <si>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</si>
  <si>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</si>
  <si>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</si>
  <si>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</si>
  <si>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</si>
  <si>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</si>
  <si>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</si>
  <si>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</si>
  <si>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</si>
  <si>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</si>
  <si>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</si>
  <si>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</si>
  <si>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</si>
  <si>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</si>
  <si>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</si>
  <si>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</si>
  <si>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</si>
  <si>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</si>
  <si>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</si>
  <si>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</si>
  <si>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</si>
  <si>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</si>
  <si>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</si>
  <si>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</si>
  <si>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</si>
  <si>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</si>
  <si>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</si>
  <si>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</si>
  <si>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</si>
  <si>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</si>
  <si>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</si>
  <si>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</si>
  <si>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</si>
  <si>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</si>
  <si>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</si>
  <si>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</si>
  <si>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</si>
  <si>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</si>
  <si>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</si>
  <si>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</si>
  <si>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</si>
  <si>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</si>
  <si>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</si>
  <si>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</si>
  <si>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</si>
  <si>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</si>
  <si>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</si>
  <si>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</si>
  <si>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</si>
  <si>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</si>
  <si>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</si>
  <si>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</si>
  <si>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</si>
  <si>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</si>
  <si>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</si>
  <si>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</si>
  <si>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</si>
  <si>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</si>
  <si>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</si>
  <si>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</si>
  <si>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</si>
  <si>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</si>
  <si>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</si>
  <si>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</si>
  <si>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</si>
  <si>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</si>
  <si>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</si>
  <si>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</si>
  <si>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</si>
  <si>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</si>
  <si>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</si>
  <si>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</si>
  <si>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</si>
  <si>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</si>
  <si>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</si>
  <si>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</si>
  <si>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</si>
  <si>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</si>
  <si>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</si>
  <si>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</si>
  <si>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</si>
  <si>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</si>
  <si>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</si>
  <si>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</si>
  <si>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</si>
  <si>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</si>
  <si>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</si>
  <si>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</si>
  <si>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</si>
  <si>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</si>
  <si>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</si>
  <si>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</si>
  <si>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</si>
  <si>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</si>
  <si>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</si>
  <si>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</si>
  <si>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</si>
  <si>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</si>
  <si>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</si>
  <si>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</si>
  <si>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</si>
  <si>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</si>
  <si>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</si>
  <si>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</si>
  <si>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</si>
  <si>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</si>
  <si>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</si>
  <si>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</si>
  <si>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</si>
  <si>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</si>
  <si>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</si>
  <si>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</si>
  <si>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</si>
  <si>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</si>
  <si>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</si>
  <si>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</si>
  <si>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</si>
  <si>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</si>
  <si>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</si>
  <si>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</si>
  <si>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</si>
  <si>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</si>
  <si>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</si>
  <si>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</si>
  <si>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</si>
  <si>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</si>
  <si>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</si>
  <si>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</si>
  <si>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</si>
  <si>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</si>
  <si>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</si>
  <si>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</si>
  <si>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</si>
  <si>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</si>
  <si>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</si>
  <si>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</si>
  <si>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</si>
  <si>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</si>
  <si>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</si>
  <si>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</si>
  <si>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</si>
  <si>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</si>
  <si>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</si>
  <si>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</si>
  <si>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</si>
  <si>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</si>
  <si>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</si>
  <si>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</si>
  <si>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</si>
  <si>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</si>
  <si>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</si>
  <si>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</si>
  <si>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</si>
  <si>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</si>
  <si>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</si>
  <si>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</si>
  <si>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</si>
  <si>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</si>
  <si>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</si>
  <si>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</si>
  <si>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</si>
  <si>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</si>
  <si>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</si>
  <si>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</si>
  <si>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</si>
  <si>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</si>
  <si>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</si>
  <si>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</si>
  <si>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</si>
  <si>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</si>
  <si>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</si>
  <si>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</si>
  <si>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</si>
  <si>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</si>
  <si>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</si>
  <si>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</si>
  <si>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</si>
  <si>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</si>
  <si>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</si>
  <si>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</si>
  <si>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</si>
  <si>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</si>
  <si>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</si>
  <si>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</si>
  <si>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</si>
  <si>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</si>
  <si>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</si>
  <si>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</si>
  <si>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</si>
  <si>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</si>
  <si>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</si>
  <si>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</si>
  <si>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</si>
  <si>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</si>
  <si>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</si>
  <si>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</si>
  <si>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</si>
  <si>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</si>
  <si>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</si>
  <si>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</si>
  <si>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</si>
  <si>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</si>
  <si>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</si>
  <si>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</si>
  <si>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</si>
  <si>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</si>
  <si>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</si>
  <si>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</si>
  <si>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</si>
  <si>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</si>
  <si>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</si>
  <si>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</si>
  <si>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</si>
  <si>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</si>
  <si>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</si>
  <si>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</si>
  <si>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</si>
  <si>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</si>
  <si>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</si>
  <si>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</si>
  <si>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</si>
  <si>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</si>
  <si>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</si>
  <si>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</si>
  <si>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</si>
  <si>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</si>
  <si>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</si>
  <si>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</si>
  <si>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</si>
  <si>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</si>
  <si>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</si>
  <si>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</si>
  <si>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</si>
  <si>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</si>
  <si>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</si>
  <si>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</si>
  <si>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</si>
  <si>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</si>
  <si>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</si>
  <si>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</si>
  <si>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</si>
  <si>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</si>
  <si>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</si>
  <si>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</si>
  <si>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</si>
  <si>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</si>
  <si>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</si>
  <si>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</si>
  <si>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</si>
  <si>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</si>
  <si>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</si>
  <si>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</si>
  <si>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</si>
  <si>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</si>
  <si>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</si>
  <si>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</si>
  <si>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</si>
  <si>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</si>
  <si>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</si>
  <si>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</si>
  <si>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</si>
  <si>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</si>
  <si>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</si>
  <si>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</si>
  <si>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</si>
  <si>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</si>
  <si>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</si>
  <si>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</si>
  <si>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</si>
  <si>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</si>
  <si>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</si>
  <si>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</si>
  <si>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</si>
  <si>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</si>
  <si>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</si>
  <si>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</si>
  <si>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</si>
  <si>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</si>
  <si>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</si>
  <si>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</si>
  <si>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</si>
  <si>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</si>
  <si>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</si>
  <si>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</si>
  <si>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</si>
  <si>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</si>
  <si>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</si>
  <si>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</si>
  <si>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</si>
  <si>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</si>
  <si>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</si>
  <si>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</si>
  <si>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</si>
  <si>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</si>
  <si>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</si>
  <si>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</si>
  <si>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</si>
  <si>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</si>
  <si>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</si>
  <si>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</si>
  <si>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</si>
  <si>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</si>
  <si>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</si>
  <si>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</si>
  <si>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</si>
  <si>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</si>
  <si>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</si>
  <si>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</si>
  <si>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</si>
  <si>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</si>
  <si>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</si>
  <si>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</si>
  <si>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</si>
  <si>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</si>
  <si>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</si>
  <si>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</si>
  <si>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</si>
  <si>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</si>
  <si>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</si>
  <si>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</si>
  <si>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</si>
  <si>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</si>
  <si>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</si>
  <si>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</si>
  <si>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</si>
  <si>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</si>
  <si>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</si>
  <si>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</si>
  <si>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</si>
  <si>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</si>
  <si>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</si>
  <si>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</si>
  <si>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</si>
  <si>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</si>
  <si>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</si>
  <si>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</si>
  <si>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</si>
  <si>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</si>
  <si>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</si>
  <si>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</si>
  <si>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</si>
  <si>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</si>
  <si>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</si>
  <si>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</si>
  <si>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</si>
  <si>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</si>
  <si>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</si>
  <si>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</si>
  <si>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</si>
  <si>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</si>
  <si>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</si>
  <si>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</si>
  <si>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</si>
  <si>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</si>
  <si>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</si>
  <si>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</si>
  <si>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</si>
  <si>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</si>
  <si>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</si>
  <si>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</si>
  <si>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</si>
  <si>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</si>
  <si>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</si>
  <si>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</si>
  <si>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</si>
  <si>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</si>
  <si>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</si>
  <si>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</si>
  <si>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</si>
  <si>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</si>
  <si>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</si>
  <si>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</si>
  <si>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</si>
  <si>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</si>
  <si>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</si>
  <si>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</si>
  <si>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</si>
  <si>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</si>
  <si>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</si>
  <si>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</si>
  <si>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</si>
  <si>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</si>
  <si>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</si>
  <si>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</si>
  <si>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</si>
  <si>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</si>
  <si>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</si>
  <si>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</si>
  <si>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</si>
  <si>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</si>
  <si>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</si>
  <si>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</si>
  <si>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</si>
  <si>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</si>
  <si>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</si>
  <si>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</si>
  <si>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</si>
  <si>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</si>
  <si>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</si>
  <si>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</si>
  <si>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</si>
  <si>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</si>
  <si>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</si>
  <si>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</si>
  <si>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</si>
  <si>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</si>
  <si>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</si>
  <si>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</si>
  <si>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</si>
  <si>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</si>
  <si>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</si>
  <si>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</si>
  <si>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</si>
  <si>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</si>
  <si>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</si>
  <si>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</si>
  <si>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</si>
  <si>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</si>
  <si>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</si>
  <si>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</si>
  <si>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</si>
  <si>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</si>
  <si>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</si>
  <si>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</si>
  <si>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</si>
  <si>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</si>
  <si>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</si>
  <si>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</si>
  <si>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</si>
  <si>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</si>
  <si>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</si>
  <si>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</si>
  <si>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</si>
  <si>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</si>
  <si>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</si>
  <si>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</si>
  <si>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</si>
  <si>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</si>
  <si>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</si>
  <si>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</si>
  <si>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</si>
  <si>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</si>
  <si>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</si>
  <si>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</si>
  <si>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</si>
  <si>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</si>
  <si>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</si>
  <si>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</si>
  <si>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</si>
  <si>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</si>
  <si>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</si>
  <si>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</si>
  <si>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</si>
  <si>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</si>
  <si>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</si>
  <si>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</si>
  <si>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</si>
  <si>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</si>
  <si>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</si>
  <si>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</si>
  <si>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</si>
  <si>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</si>
  <si>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</si>
  <si>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</si>
  <si>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</si>
  <si>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</si>
  <si>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</si>
  <si>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</si>
  <si>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</si>
  <si>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</si>
  <si>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</si>
  <si>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</si>
  <si>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</si>
  <si>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</si>
  <si>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</si>
  <si>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</si>
  <si>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</si>
  <si>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</si>
  <si>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</si>
  <si>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</si>
  <si>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</si>
  <si>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</si>
  <si>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</si>
  <si>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</si>
  <si>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</si>
  <si>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</si>
  <si>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</si>
  <si>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</si>
  <si>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</si>
  <si>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</si>
  <si>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</si>
  <si>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</si>
  <si>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</si>
  <si>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</si>
  <si>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</si>
  <si>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</si>
  <si>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</si>
  <si>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</si>
  <si>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</si>
  <si>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</si>
  <si>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</si>
  <si>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</si>
  <si>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</si>
  <si>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</si>
  <si>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</si>
  <si>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</si>
  <si>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</si>
  <si>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</si>
  <si>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</si>
  <si>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</si>
  <si>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</si>
  <si>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</si>
  <si>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</si>
  <si>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</si>
  <si>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</si>
  <si>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</si>
  <si>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</si>
  <si>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</si>
  <si>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</si>
  <si>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</si>
  <si>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</si>
  <si>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</si>
  <si>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</si>
  <si>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</si>
  <si>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</si>
  <si>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</si>
  <si>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</si>
  <si>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</si>
  <si>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</si>
  <si>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</si>
  <si>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</si>
  <si>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</si>
  <si>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</si>
  <si>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</si>
  <si>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</si>
  <si>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</si>
  <si>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</si>
  <si>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</si>
  <si>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</si>
  <si>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</si>
  <si>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</si>
  <si>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</si>
  <si>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</si>
  <si>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</si>
  <si>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</si>
  <si>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</si>
  <si>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</si>
  <si>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</si>
  <si>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</si>
  <si>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</si>
  <si>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</si>
  <si>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</si>
  <si>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</si>
  <si>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</si>
  <si>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</si>
  <si>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</si>
  <si>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</si>
  <si>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</si>
  <si>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</si>
  <si>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</si>
  <si>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</si>
  <si>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</si>
  <si>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</si>
  <si>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</si>
  <si>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</si>
  <si>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</si>
  <si>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</si>
  <si>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</si>
  <si>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</si>
  <si>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</si>
  <si>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</si>
  <si>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</si>
  <si>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</si>
  <si>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</si>
  <si>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</si>
  <si>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</si>
  <si>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</si>
  <si>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</si>
  <si>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</si>
  <si>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</si>
  <si>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</si>
  <si>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</si>
  <si>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</si>
  <si>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</si>
  <si>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</si>
  <si>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</si>
  <si>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</si>
  <si>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</si>
  <si>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</si>
  <si>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</si>
  <si>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</si>
  <si>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</si>
  <si>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</si>
  <si>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</si>
  <si>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</si>
  <si>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</si>
  <si>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</si>
  <si>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</si>
  <si>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</si>
  <si>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</si>
  <si>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</si>
  <si>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</si>
  <si>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</si>
  <si>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</si>
  <si>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</si>
  <si>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</si>
  <si>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</si>
  <si>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</si>
  <si>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</si>
  <si>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</si>
  <si>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</si>
  <si>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</si>
  <si>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</si>
  <si>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</si>
  <si>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</si>
  <si>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</si>
  <si>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</si>
  <si>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</si>
  <si>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</si>
  <si>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</si>
  <si>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</si>
  <si>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</si>
  <si>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</si>
  <si>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</si>
  <si>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</si>
  <si>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</si>
  <si>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</si>
  <si>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</si>
  <si>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</si>
  <si>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</si>
  <si>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</si>
  <si>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</si>
  <si>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</si>
  <si>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</si>
  <si>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</si>
  <si>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</si>
  <si>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</si>
  <si>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</si>
  <si>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</si>
  <si>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</si>
  <si>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</si>
  <si>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</si>
  <si>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</si>
  <si>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</si>
  <si>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</si>
  <si>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</si>
  <si>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</si>
  <si>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</si>
  <si>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</si>
  <si>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</si>
  <si>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</si>
  <si>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</si>
  <si>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</si>
  <si>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</si>
  <si>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</si>
  <si>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</si>
  <si>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</si>
  <si>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</si>
  <si>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</si>
  <si>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</si>
  <si>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</si>
  <si>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</si>
  <si>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</si>
  <si>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</si>
  <si>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</si>
  <si>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</si>
  <si>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</si>
  <si>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</si>
  <si>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</si>
  <si>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</si>
  <si>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</si>
  <si>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</si>
  <si>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</si>
  <si>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</si>
  <si>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</si>
  <si>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</si>
  <si>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</si>
  <si>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</si>
  <si>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</si>
  <si>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</si>
  <si>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</si>
  <si>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</si>
  <si>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</si>
  <si>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</si>
  <si>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</si>
  <si>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</si>
  <si>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</si>
  <si>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</si>
  <si>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</si>
  <si>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</si>
  <si>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</si>
  <si>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</si>
  <si>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</si>
  <si>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</si>
  <si>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</si>
  <si>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</si>
  <si>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</si>
  <si>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</si>
  <si>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</si>
  <si>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</si>
  <si>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</si>
  <si>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</si>
  <si>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</si>
  <si>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</si>
  <si>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</si>
  <si>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</si>
  <si>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</si>
  <si>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</si>
  <si>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</si>
  <si>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</si>
  <si>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</si>
  <si>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</si>
  <si>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</si>
  <si>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</si>
  <si>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</si>
  <si>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</si>
  <si>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</si>
  <si>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</si>
  <si>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</si>
  <si>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</si>
  <si>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</si>
  <si>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</si>
  <si>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</si>
  <si>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</si>
  <si>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</si>
  <si>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</si>
  <si>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</si>
  <si>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</si>
  <si>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</si>
  <si>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</si>
  <si>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</si>
  <si>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</si>
  <si>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</si>
  <si>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</si>
  <si>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</si>
  <si>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</si>
  <si>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</si>
  <si>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</si>
  <si>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</si>
  <si>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</si>
  <si>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</si>
  <si>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</si>
  <si>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</si>
  <si>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</si>
  <si>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</si>
  <si>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</si>
  <si>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</si>
  <si>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</si>
  <si>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</si>
  <si>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</si>
  <si>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</si>
  <si>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</si>
  <si>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</si>
  <si>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</si>
  <si>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</si>
  <si>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</si>
  <si>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</si>
  <si>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</si>
  <si>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</si>
  <si>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</si>
  <si>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</si>
  <si>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</si>
  <si>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</si>
  <si>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</si>
  <si>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</si>
  <si>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</si>
  <si>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</si>
  <si>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</si>
  <si>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</si>
  <si>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</si>
  <si>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</si>
  <si>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</si>
  <si>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</si>
  <si>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</si>
  <si>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</si>
  <si>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</si>
  <si>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</si>
  <si>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</si>
  <si>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</si>
  <si>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</si>
  <si>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</si>
  <si>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</si>
  <si>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</si>
  <si>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</si>
  <si>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</si>
  <si>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</si>
  <si>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</si>
  <si>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</si>
  <si>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</si>
  <si>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</si>
  <si>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</si>
  <si>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</si>
  <si>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</si>
  <si>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</si>
  <si>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</si>
  <si>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</si>
  <si>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</si>
  <si>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</si>
  <si>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</si>
  <si>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</si>
  <si>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</si>
  <si>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</si>
  <si>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</si>
  <si>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</si>
  <si>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</si>
  <si>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</si>
  <si>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</si>
  <si>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</si>
  <si>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</si>
  <si>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</si>
  <si>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</si>
  <si>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</si>
  <si>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</si>
  <si>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</si>
  <si>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</si>
  <si>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</si>
  <si>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</si>
  <si>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</si>
  <si>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</si>
  <si>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</si>
  <si>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</si>
  <si>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</si>
  <si>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</si>
  <si>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</si>
  <si>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</si>
  <si>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</si>
  <si>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</si>
  <si>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</si>
  <si>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</si>
  <si>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</si>
  <si>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</si>
  <si>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</si>
  <si>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</si>
  <si>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</si>
  <si>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</si>
  <si>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</si>
  <si>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</si>
  <si>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</si>
  <si>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</si>
  <si>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</si>
  <si>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</si>
  <si>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</si>
  <si>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</si>
  <si>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</si>
  <si>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</si>
  <si>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</si>
  <si>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</si>
  <si>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</si>
  <si>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</si>
  <si>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</si>
  <si>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</si>
  <si>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</si>
  <si>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</si>
  <si>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</si>
  <si>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</si>
  <si>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</si>
  <si>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</si>
  <si>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</si>
  <si>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</si>
  <si>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</si>
  <si>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</si>
  <si>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</si>
  <si>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</si>
  <si>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</si>
  <si>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</si>
  <si>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</si>
  <si>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</si>
  <si>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</si>
  <si>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</si>
  <si>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</si>
  <si>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</si>
  <si>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</si>
  <si>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</si>
  <si>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</si>
  <si>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</si>
  <si>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</si>
  <si>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</si>
  <si>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</si>
  <si>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</si>
  <si>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</si>
  <si>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</si>
  <si>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</si>
  <si>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</si>
  <si>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</si>
  <si>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</si>
  <si>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</si>
  <si>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</si>
  <si>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</si>
  <si>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</si>
  <si>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</si>
  <si>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</si>
  <si>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</si>
  <si>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</si>
  <si>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</si>
  <si>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</si>
  <si>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</si>
  <si>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</si>
  <si>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</si>
  <si>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</si>
  <si>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</si>
  <si>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</si>
  <si>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</si>
  <si>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</si>
  <si>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</si>
  <si>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</si>
  <si>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</si>
  <si>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</si>
  <si>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</si>
  <si>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</si>
  <si>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</si>
  <si>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</si>
  <si>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</si>
  <si>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</si>
  <si>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</si>
  <si>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</si>
  <si>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</si>
  <si>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</si>
  <si>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</si>
  <si>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</si>
  <si>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</si>
  <si>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</si>
  <si>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</si>
  <si>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</si>
  <si>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</si>
  <si>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</si>
  <si>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</si>
  <si>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</si>
  <si>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</si>
  <si>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</si>
  <si>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</si>
  <si>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</si>
  <si>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</si>
  <si>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</si>
  <si>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</si>
  <si>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</si>
  <si>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</si>
  <si>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</si>
  <si>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</si>
  <si>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</si>
  <si>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</si>
  <si>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</si>
  <si>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</si>
  <si>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</si>
  <si>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</si>
  <si>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</si>
  <si>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</si>
  <si>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</si>
  <si>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</si>
  <si>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</si>
  <si>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</si>
  <si>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</si>
  <si>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</si>
  <si>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</si>
  <si>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</si>
  <si>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</si>
  <si>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</si>
  <si>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</si>
  <si>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</si>
  <si>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</si>
  <si>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</si>
  <si>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</si>
  <si>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</si>
  <si>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</si>
  <si>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</si>
  <si>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</si>
  <si>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</si>
  <si>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</si>
  <si>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</si>
  <si>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</si>
  <si>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</si>
  <si>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</si>
  <si>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</si>
  <si>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</si>
  <si>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</si>
  <si>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</si>
  <si>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</si>
  <si>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</si>
  <si>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</si>
  <si>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</si>
  <si>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</si>
  <si>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</si>
  <si>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</si>
  <si>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</si>
  <si>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</si>
  <si>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</si>
  <si>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</si>
  <si>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</si>
  <si>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</si>
  <si>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</si>
  <si>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</si>
  <si>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</si>
  <si>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</si>
  <si>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</si>
  <si>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</si>
  <si>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</si>
  <si>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</si>
  <si>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</si>
  <si>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</si>
  <si>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</si>
  <si>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</si>
  <si>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</si>
  <si>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</si>
  <si>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</si>
  <si>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</si>
  <si>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</si>
  <si>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</si>
  <si>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</si>
  <si>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</si>
  <si>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</si>
  <si>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</si>
  <si>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</si>
  <si>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</si>
  <si>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</si>
  <si>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</si>
  <si>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</si>
  <si>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</si>
  <si>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</si>
  <si>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</si>
  <si>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</si>
  <si>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</si>
  <si>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</si>
  <si>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</si>
  <si>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</si>
  <si>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</si>
  <si>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</si>
  <si>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</si>
  <si>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</si>
  <si>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</si>
  <si>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</si>
  <si>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</si>
  <si>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</si>
  <si>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</si>
  <si>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</si>
  <si>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</si>
  <si>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</si>
  <si>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</si>
  <si>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</si>
  <si>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</si>
  <si>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</si>
  <si>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</si>
  <si>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</si>
  <si>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</si>
  <si>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</si>
  <si>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</si>
  <si>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</si>
  <si>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</si>
  <si>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</si>
  <si>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</si>
  <si>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</si>
  <si>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</si>
  <si>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</si>
  <si>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</si>
  <si>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</si>
  <si>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</si>
  <si>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</si>
  <si>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</si>
  <si>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</si>
  <si>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</si>
  <si>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</si>
  <si>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</si>
  <si>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</si>
  <si>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</si>
  <si>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</si>
  <si>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</si>
  <si>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</si>
  <si>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</si>
  <si>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</si>
  <si>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</si>
  <si>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</si>
  <si>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</si>
  <si>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</si>
  <si>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</si>
  <si>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</si>
  <si>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</si>
  <si>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</si>
  <si>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</si>
  <si>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</si>
  <si>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</si>
  <si>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</si>
  <si>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</si>
  <si>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</si>
  <si>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</si>
  <si>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</si>
  <si>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</si>
  <si>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</si>
  <si>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</si>
  <si>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</si>
  <si>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</si>
  <si>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</si>
  <si>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</si>
  <si>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</si>
  <si>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</si>
  <si>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</si>
  <si>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</si>
  <si>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</si>
  <si>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</si>
  <si>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</si>
  <si>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</si>
  <si>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</si>
  <si>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</si>
  <si>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</si>
  <si>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</si>
  <si>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</si>
  <si>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</si>
  <si>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</si>
  <si>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</si>
  <si>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</si>
  <si>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</si>
  <si>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</si>
  <si>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</si>
  <si>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</si>
  <si>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</si>
  <si>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</si>
  <si>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</si>
  <si>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</si>
  <si>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</si>
  <si>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</si>
  <si>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</si>
  <si>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</si>
  <si>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</si>
  <si>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</si>
  <si>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</si>
  <si>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</si>
  <si>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</si>
  <si>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</si>
  <si>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</si>
  <si>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</si>
  <si>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</si>
  <si>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</si>
  <si>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</si>
  <si>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</si>
  <si>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</si>
  <si>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</si>
  <si>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</si>
  <si>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</si>
  <si>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</si>
  <si>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</si>
  <si>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</si>
  <si>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</si>
  <si>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</si>
  <si>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</si>
  <si>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</si>
  <si>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</si>
  <si>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</si>
  <si>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</si>
  <si>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</si>
  <si>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</si>
  <si>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</si>
  <si>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</si>
  <si>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</si>
  <si>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</si>
  <si>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</si>
  <si>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</si>
  <si>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</si>
  <si>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</si>
  <si>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</si>
  <si>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</si>
  <si>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</si>
  <si>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</si>
  <si>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</si>
  <si>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</si>
  <si>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</si>
  <si>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</si>
  <si>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</si>
  <si>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</si>
  <si>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</si>
  <si>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</si>
  <si>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</si>
  <si>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</si>
  <si>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</si>
  <si>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</si>
  <si>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</si>
  <si>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</si>
  <si>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</si>
  <si>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</si>
  <si>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</si>
  <si>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</si>
  <si>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</si>
  <si>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</si>
  <si>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</si>
  <si>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</si>
  <si>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</si>
  <si>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</si>
  <si>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</si>
  <si>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</si>
  <si>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</si>
  <si>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</si>
  <si>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</si>
  <si>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</si>
  <si>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</si>
  <si>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</si>
  <si>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</si>
  <si>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</si>
  <si>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</si>
  <si>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</si>
  <si>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</si>
  <si>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</si>
  <si>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</si>
  <si>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</si>
  <si>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</si>
  <si>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</si>
  <si>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</si>
  <si>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</si>
  <si>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</si>
  <si>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</si>
  <si>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</si>
  <si>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</si>
  <si>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</si>
  <si>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</si>
  <si>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</si>
  <si>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</si>
  <si>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</si>
  <si>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</si>
  <si>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</si>
  <si>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</si>
  <si>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</si>
  <si>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</si>
  <si>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</si>
  <si>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</si>
  <si>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</si>
  <si>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</si>
  <si>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</si>
  <si>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</si>
  <si>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</si>
  <si>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</si>
  <si>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</si>
  <si>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</si>
  <si>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</si>
  <si>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</si>
  <si>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</si>
  <si>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</si>
  <si>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</si>
  <si>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</si>
  <si>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</si>
  <si>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</si>
  <si>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</si>
  <si>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</si>
  <si>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</si>
  <si>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</si>
  <si>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</si>
  <si>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</si>
  <si>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</si>
  <si>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</si>
  <si>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</si>
  <si>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</si>
  <si>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</si>
  <si>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</si>
  <si>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</si>
  <si>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</si>
  <si>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</si>
  <si>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</si>
  <si>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</si>
  <si>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</si>
  <si>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</si>
  <si>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</si>
  <si>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</si>
  <si>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</si>
  <si>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</si>
  <si>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</si>
  <si>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</si>
  <si>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</si>
  <si>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</si>
  <si>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</si>
  <si>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</si>
  <si>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</si>
  <si>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</si>
  <si>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</si>
  <si>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</si>
  <si>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</si>
  <si>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</si>
  <si>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</si>
  <si>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</si>
  <si>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</si>
  <si>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</si>
  <si>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</si>
  <si>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</si>
  <si>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</si>
  <si>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</si>
  <si>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</si>
  <si>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</si>
  <si>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</si>
  <si>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</si>
  <si>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</si>
  <si>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</si>
  <si>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</si>
  <si>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</si>
  <si>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</si>
  <si>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</si>
  <si>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</si>
  <si>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</si>
  <si>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</si>
  <si>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</si>
  <si>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</si>
  <si>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</si>
  <si>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</si>
  <si>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</si>
  <si>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</si>
  <si>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</si>
  <si>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</si>
  <si>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</si>
  <si>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</si>
  <si>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</si>
  <si>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</si>
  <si>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</si>
  <si>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</si>
  <si>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</si>
  <si>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</si>
  <si>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</si>
  <si>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</si>
  <si>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</si>
  <si>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</si>
  <si>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</si>
  <si>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</si>
  <si>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</si>
  <si>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</si>
  <si>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</si>
  <si>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</si>
  <si>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</si>
  <si>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</si>
  <si>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</si>
  <si>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</si>
  <si>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</si>
  <si>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</si>
  <si>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</si>
  <si>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</si>
  <si>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</si>
  <si>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</si>
  <si>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</si>
  <si>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</si>
  <si>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</si>
  <si>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</si>
  <si>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</si>
  <si>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</si>
  <si>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</si>
  <si>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</si>
  <si>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</si>
  <si>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</si>
  <si>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</si>
  <si>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</si>
  <si>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</si>
  <si>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</si>
  <si>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</si>
  <si>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</si>
  <si>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</si>
  <si>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</si>
  <si>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</si>
  <si>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</si>
  <si>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</si>
  <si>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</si>
  <si>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</si>
  <si>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</si>
  <si>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</si>
  <si>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</si>
  <si>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</si>
  <si>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</si>
  <si>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</si>
  <si>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</si>
  <si>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</si>
  <si>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</si>
  <si>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</si>
  <si>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</si>
  <si>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</si>
  <si>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</si>
  <si>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</si>
  <si>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</si>
  <si>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</si>
  <si>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</si>
  <si>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</si>
  <si>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</si>
  <si>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</si>
  <si>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</si>
  <si>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</si>
  <si>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</si>
  <si>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</si>
  <si>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</si>
  <si>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</si>
  <si>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</si>
  <si>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</si>
  <si>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</si>
  <si>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</si>
  <si>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</si>
  <si>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</si>
  <si>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</si>
  <si>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</si>
  <si>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</si>
  <si>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</si>
  <si>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</si>
  <si>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</si>
  <si>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</si>
  <si>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</si>
  <si>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</si>
  <si>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</si>
  <si>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</si>
  <si>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</si>
  <si>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</si>
  <si>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</si>
  <si>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</si>
  <si>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</si>
  <si>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</si>
  <si>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</si>
  <si>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</si>
  <si>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</si>
  <si>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</si>
  <si>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</si>
  <si>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</si>
  <si>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</si>
  <si>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</si>
  <si>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</si>
  <si>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</si>
  <si>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</si>
  <si>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</si>
  <si>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</si>
  <si>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</si>
  <si>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</si>
  <si>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</si>
  <si>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</si>
  <si>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</si>
  <si>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</si>
  <si>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</si>
  <si>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</si>
  <si>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</si>
  <si>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</si>
  <si>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</si>
  <si>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</si>
  <si>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</si>
  <si>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</si>
  <si>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</si>
  <si>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</si>
  <si>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</si>
  <si>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</si>
  <si>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</si>
  <si>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</si>
  <si>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</si>
  <si>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</si>
  <si>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</si>
  <si>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</si>
  <si>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</si>
  <si>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</si>
  <si>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</si>
  <si>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</si>
  <si>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</si>
  <si>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</si>
  <si>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</si>
  <si>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</si>
  <si>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</si>
  <si>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</si>
  <si>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</si>
  <si>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</si>
  <si>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</si>
  <si>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</si>
  <si>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</si>
  <si>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</si>
  <si>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</si>
  <si>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</si>
  <si>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</si>
  <si>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</si>
  <si>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</si>
  <si>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</si>
  <si>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</si>
  <si>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</si>
  <si>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</si>
  <si>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</si>
  <si>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</si>
  <si>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</si>
  <si>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</si>
  <si>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</si>
  <si>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</si>
  <si>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</si>
  <si>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</si>
  <si>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</si>
  <si>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</si>
  <si>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</si>
  <si>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</si>
  <si>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</si>
  <si>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</si>
  <si>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</si>
  <si>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</si>
  <si>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</si>
  <si>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</si>
  <si>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</si>
  <si>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</si>
  <si>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</si>
  <si>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</si>
  <si>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</si>
  <si>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</si>
  <si>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</si>
  <si>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</si>
  <si>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</si>
  <si>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</si>
  <si>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</si>
  <si>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</si>
  <si>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</si>
  <si>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</si>
  <si>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</si>
  <si>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</si>
  <si>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</si>
  <si>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</si>
  <si>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</si>
  <si>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</si>
  <si>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</si>
  <si>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</si>
  <si>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</si>
  <si>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</si>
  <si>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</si>
  <si>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</si>
  <si>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</si>
  <si>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</si>
  <si>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</si>
  <si>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</si>
  <si>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</si>
  <si>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</si>
  <si>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</si>
  <si>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</si>
  <si>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</si>
  <si>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</si>
  <si>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</si>
  <si>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</si>
  <si>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</si>
  <si>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</si>
  <si>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</si>
  <si>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</si>
  <si>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</si>
  <si>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</si>
  <si>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</si>
  <si>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</si>
  <si>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</si>
  <si>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</si>
  <si>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</si>
  <si>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</si>
  <si>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</si>
  <si>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</si>
  <si>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</si>
  <si>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</si>
  <si>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</si>
  <si>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</si>
  <si>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</si>
  <si>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</si>
  <si>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</si>
  <si>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</si>
  <si>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</si>
  <si>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</si>
  <si>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</si>
  <si>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</si>
  <si>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</si>
  <si>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</si>
  <si>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</si>
  <si>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</si>
  <si>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</si>
  <si>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</si>
  <si>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</si>
  <si>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</si>
  <si>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</si>
  <si>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</si>
  <si>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</si>
  <si>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</si>
  <si>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</si>
  <si>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</si>
  <si>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</si>
  <si>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</si>
  <si>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</si>
  <si>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</si>
  <si>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</si>
  <si>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</si>
  <si>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</si>
  <si>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</si>
  <si>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</si>
  <si>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</si>
  <si>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</si>
  <si>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</si>
  <si>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</si>
  <si>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</si>
  <si>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</si>
  <si>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</si>
  <si>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</si>
  <si>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</si>
  <si>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</si>
  <si>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</si>
  <si>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</si>
  <si>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</si>
  <si>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</si>
  <si>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</si>
  <si>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</si>
  <si>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</si>
  <si>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</si>
  <si>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</si>
  <si>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</si>
  <si>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</si>
  <si>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</si>
  <si>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</si>
  <si>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</si>
  <si>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</si>
  <si>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</si>
  <si>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</si>
  <si>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</si>
  <si>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</si>
  <si>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</si>
  <si>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</si>
  <si>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</si>
  <si>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</si>
  <si>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</si>
  <si>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</si>
  <si>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</si>
  <si>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</si>
  <si>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</si>
  <si>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</si>
  <si>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</si>
  <si>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</si>
  <si>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</si>
  <si>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</si>
  <si>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</si>
  <si>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</si>
  <si>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</si>
  <si>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</si>
  <si>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</si>
  <si>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</si>
  <si>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</si>
  <si>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</si>
  <si>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</si>
  <si>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</si>
  <si>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</si>
  <si>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</si>
  <si>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</si>
  <si>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</si>
  <si>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</si>
  <si>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</si>
  <si>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</si>
  <si>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</si>
  <si>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</si>
  <si>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</si>
  <si>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</si>
  <si>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</si>
  <si>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</si>
  <si>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</si>
  <si>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</si>
  <si>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</si>
  <si>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</si>
  <si>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</si>
  <si>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</si>
  <si>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</si>
  <si>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</si>
  <si>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</si>
  <si>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</si>
  <si>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</si>
  <si>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</si>
  <si>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</si>
  <si>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</si>
  <si>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</si>
  <si>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</si>
  <si>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</si>
  <si>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</si>
  <si>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</si>
  <si>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</si>
  <si>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</si>
  <si>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</si>
  <si>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</si>
  <si>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</si>
  <si>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</si>
  <si>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</si>
  <si>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</si>
  <si>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</si>
  <si>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</si>
  <si>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</si>
  <si>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</si>
  <si>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</si>
  <si>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</si>
  <si>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</si>
  <si>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</si>
  <si>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</si>
  <si>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</si>
  <si>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</si>
  <si>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</si>
  <si>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</si>
  <si>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</si>
  <si>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</si>
  <si>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</si>
  <si>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</si>
  <si>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</si>
  <si>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</si>
  <si>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</si>
  <si>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</si>
  <si>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</si>
  <si>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</si>
  <si>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</si>
  <si>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</si>
  <si>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</si>
  <si>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</si>
  <si>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</si>
  <si>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</si>
  <si>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</si>
  <si>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</si>
  <si>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</si>
  <si>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</si>
  <si>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</si>
  <si>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</si>
  <si>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</si>
  <si>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</si>
  <si>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</si>
  <si>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</si>
  <si>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</si>
  <si>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</si>
  <si>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</si>
  <si>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</si>
  <si>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</si>
  <si>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</si>
  <si>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</si>
  <si>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</si>
  <si>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</si>
  <si>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</si>
  <si>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</si>
  <si>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</si>
  <si>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</si>
  <si>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</si>
  <si>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</si>
  <si>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</si>
  <si>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</si>
  <si>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</si>
  <si>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</si>
  <si>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</si>
  <si>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</si>
  <si>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</si>
  <si>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</si>
  <si>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</si>
  <si>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</si>
  <si>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</si>
  <si>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</si>
  <si>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</si>
  <si>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</si>
  <si>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</si>
  <si>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</si>
  <si>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</si>
  <si>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</si>
  <si>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</si>
  <si>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</si>
  <si>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</si>
  <si>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</si>
  <si>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</si>
  <si>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</si>
  <si>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</si>
  <si>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</si>
  <si>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</si>
  <si>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</si>
  <si>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</si>
  <si>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</si>
  <si>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</si>
  <si>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</si>
  <si>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</si>
  <si>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</si>
  <si>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</si>
  <si>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</si>
  <si>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</si>
  <si>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</si>
  <si>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</si>
  <si>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</si>
  <si>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</si>
  <si>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</si>
  <si>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</si>
  <si>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</si>
  <si>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</si>
  <si>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</si>
  <si>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</si>
  <si>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</si>
  <si>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</si>
  <si>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</si>
  <si>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</si>
  <si>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</si>
  <si>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</si>
  <si>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</si>
  <si>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</si>
  <si>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</si>
  <si>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</si>
  <si>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</si>
  <si>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</si>
  <si>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</si>
  <si>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</si>
  <si>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</si>
  <si>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</si>
  <si>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</si>
  <si>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</si>
  <si>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</si>
  <si>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</si>
  <si>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</si>
  <si>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</si>
  <si>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</si>
  <si>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</si>
  <si>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</si>
  <si>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</si>
  <si>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</si>
  <si>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</si>
  <si>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</si>
  <si>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</si>
  <si>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</si>
  <si>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</si>
  <si>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</si>
  <si>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</si>
  <si>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</si>
  <si>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</si>
  <si>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</si>
  <si>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</si>
  <si>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</si>
  <si>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</si>
  <si>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</si>
  <si>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</si>
  <si>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</si>
  <si>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</si>
  <si>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</si>
  <si>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</si>
  <si>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</si>
  <si>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</si>
  <si>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</si>
  <si>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</si>
  <si>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</si>
  <si>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</si>
  <si>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</si>
  <si>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</si>
  <si>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</si>
  <si>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</si>
  <si>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</si>
  <si>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</si>
  <si>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</si>
  <si>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</si>
  <si>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</si>
  <si>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</si>
  <si>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</si>
  <si>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</si>
  <si>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</si>
  <si>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</si>
  <si>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</si>
  <si>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</si>
  <si>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</si>
  <si>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</si>
  <si>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</si>
  <si>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</si>
  <si>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</si>
  <si>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</si>
  <si>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</si>
  <si>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</si>
  <si>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</si>
  <si>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</si>
  <si>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</si>
  <si>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</si>
  <si>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</si>
  <si>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</si>
  <si>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</si>
  <si>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</si>
  <si>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</si>
  <si>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</si>
  <si>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</si>
  <si>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</si>
  <si>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</si>
  <si>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</si>
  <si>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</si>
  <si>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</si>
  <si>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</si>
  <si>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</si>
  <si>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</si>
  <si>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</si>
  <si>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</si>
  <si>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</si>
  <si>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</si>
  <si>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</si>
  <si>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</si>
  <si>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</si>
  <si>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</si>
  <si>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</si>
  <si>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</si>
  <si>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</si>
  <si>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</si>
  <si>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</si>
  <si>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</si>
  <si>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</si>
  <si>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</si>
  <si>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</si>
  <si>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</si>
  <si>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</si>
  <si>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</si>
  <si>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</si>
  <si>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</si>
  <si>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</si>
  <si>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</si>
  <si>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</si>
  <si>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</si>
  <si>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</si>
  <si>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</si>
  <si>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</si>
  <si>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</si>
  <si>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</si>
  <si>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</si>
  <si>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</si>
  <si>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</si>
  <si>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</si>
  <si>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</si>
  <si>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</si>
  <si>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</si>
  <si>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</si>
  <si>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</si>
  <si>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</si>
  <si>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</si>
  <si>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</si>
  <si>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</si>
  <si>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</si>
  <si>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</si>
  <si>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</si>
  <si>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</si>
  <si>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</si>
  <si>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</si>
  <si>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</si>
  <si>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</si>
  <si>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</si>
  <si>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</si>
  <si>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</si>
  <si>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</si>
  <si>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</si>
  <si>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</si>
  <si>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</si>
  <si>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</si>
  <si>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</si>
  <si>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</si>
  <si>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</si>
  <si>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</si>
  <si>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</si>
  <si>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</si>
  <si>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</si>
  <si>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</si>
  <si>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</si>
  <si>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</si>
  <si>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</si>
  <si>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</si>
  <si>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</si>
  <si>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</si>
  <si>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</si>
  <si>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</si>
  <si>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</si>
  <si>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</si>
  <si>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</si>
  <si>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</si>
  <si>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</si>
  <si>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</si>
  <si>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</si>
  <si>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</si>
  <si>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</si>
  <si>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</si>
  <si>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</si>
  <si>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</si>
  <si>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</si>
  <si>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</si>
  <si>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</si>
  <si>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</si>
  <si>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</si>
  <si>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</si>
  <si>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</si>
  <si>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</si>
  <si>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</si>
  <si>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</si>
  <si>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</si>
  <si>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</si>
  <si>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</si>
  <si>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</si>
  <si>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</si>
  <si>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</si>
  <si>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</si>
  <si>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</si>
  <si>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</si>
  <si>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</si>
  <si>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</si>
  <si>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</si>
  <si>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</si>
  <si>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</si>
  <si>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</si>
  <si>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</si>
  <si>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</si>
  <si>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</si>
  <si>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</si>
  <si>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</si>
  <si>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</si>
  <si>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</si>
  <si>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</si>
  <si>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</si>
  <si>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</si>
  <si>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</si>
  <si>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</si>
  <si>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</si>
  <si>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</si>
  <si>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</si>
  <si>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</si>
  <si>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</si>
  <si>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</si>
  <si>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</si>
  <si>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</si>
  <si>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</si>
  <si>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</si>
  <si>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</si>
  <si>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</si>
  <si>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</si>
  <si>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</si>
  <si>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</si>
  <si>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</si>
  <si>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</si>
  <si>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</si>
  <si>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</si>
  <si>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</si>
  <si>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</si>
  <si>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</si>
  <si>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</si>
  <si>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</si>
  <si>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</si>
  <si>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</si>
  <si>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</si>
  <si>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</si>
  <si>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</si>
  <si>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</si>
  <si>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</si>
  <si>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</si>
  <si>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</si>
  <si>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</si>
  <si>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</si>
  <si>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</si>
  <si>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</si>
  <si>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</si>
  <si>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</si>
  <si>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</si>
  <si>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</si>
  <si>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</si>
  <si>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</si>
  <si>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</si>
  <si>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</si>
  <si>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</si>
  <si>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</si>
  <si>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</si>
  <si>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</si>
  <si>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</si>
  <si>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</si>
  <si>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</si>
  <si>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</si>
  <si>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</si>
  <si>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</si>
  <si>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</si>
  <si>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</si>
  <si>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</si>
  <si>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</si>
  <si>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</si>
  <si>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</si>
  <si>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</si>
  <si>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</si>
  <si>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</si>
  <si>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</si>
  <si>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</si>
  <si>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</si>
  <si>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</si>
  <si>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</si>
  <si>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</si>
  <si>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</si>
  <si>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</si>
  <si>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</si>
  <si>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</si>
  <si>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</si>
  <si>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</si>
  <si>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</si>
  <si>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</si>
  <si>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</si>
  <si>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</si>
  <si>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</si>
  <si>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</si>
  <si>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</si>
  <si>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</si>
  <si>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</si>
  <si>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</si>
  <si>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</si>
  <si>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</si>
  <si>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</si>
  <si>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</si>
  <si>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</si>
  <si>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</si>
  <si>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</si>
  <si>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</si>
  <si>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</si>
  <si>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</si>
  <si>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</si>
  <si>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</si>
  <si>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</si>
  <si>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</si>
  <si>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</si>
  <si>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</si>
  <si>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</si>
  <si>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</si>
  <si>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</si>
  <si>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</si>
  <si>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</si>
  <si>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</si>
  <si>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</si>
  <si>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</si>
  <si>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</si>
  <si>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</si>
  <si>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</si>
  <si>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</si>
  <si>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</si>
  <si>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</si>
  <si>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</si>
  <si>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</si>
  <si>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</si>
  <si>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</si>
  <si>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</si>
  <si>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</si>
  <si>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</si>
  <si>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</si>
  <si>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</si>
  <si>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</si>
  <si>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</si>
  <si>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</si>
  <si>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</si>
  <si>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</si>
  <si>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</si>
  <si>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</si>
  <si>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</si>
  <si>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</si>
  <si>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</si>
  <si>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</si>
  <si>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</si>
  <si>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</si>
  <si>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</si>
  <si>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</si>
  <si>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</si>
  <si>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</si>
  <si>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</si>
  <si>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</si>
  <si>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</si>
  <si>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</si>
  <si>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</si>
  <si>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</si>
  <si>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</si>
  <si>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</si>
  <si>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</si>
  <si>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</si>
  <si>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</si>
  <si>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</si>
  <si>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</si>
  <si>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</si>
  <si>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</si>
  <si>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</si>
  <si>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</si>
  <si>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</si>
  <si>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</si>
  <si>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</si>
  <si>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</si>
  <si>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</si>
  <si>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</si>
  <si>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</si>
  <si>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</si>
  <si>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</si>
  <si>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</si>
  <si>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</si>
  <si>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</si>
  <si>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</si>
  <si>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</si>
  <si>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</si>
  <si>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</si>
  <si>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</si>
  <si>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</si>
  <si>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</si>
  <si>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</si>
  <si>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</si>
  <si>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</si>
  <si>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</si>
  <si>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</si>
  <si>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</si>
  <si>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</si>
  <si>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</si>
  <si>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</si>
  <si>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</si>
  <si>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</si>
  <si>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</si>
  <si>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</si>
  <si>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</si>
  <si>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</si>
  <si>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</si>
  <si>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</si>
  <si>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</si>
  <si>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</si>
  <si>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</si>
  <si>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</si>
  <si>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</si>
  <si>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</si>
  <si>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</si>
  <si>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</si>
  <si>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</si>
  <si>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</si>
  <si>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</si>
  <si>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</si>
  <si>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</si>
  <si>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</si>
  <si>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</si>
  <si>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</si>
  <si>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</si>
  <si>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</si>
  <si>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</si>
  <si>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</si>
  <si>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</si>
  <si>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</si>
  <si>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</si>
  <si>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</si>
  <si>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</si>
  <si>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</si>
  <si>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</si>
  <si>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</si>
  <si>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</si>
  <si>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</si>
  <si>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</si>
  <si>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</si>
  <si>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</si>
  <si>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</si>
  <si>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</si>
  <si>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</si>
  <si>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</si>
  <si>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</si>
  <si>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</si>
  <si>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</si>
  <si>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</si>
  <si>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</si>
  <si>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</si>
  <si>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</si>
  <si>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</si>
  <si>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</si>
  <si>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</si>
  <si>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</si>
  <si>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</si>
  <si>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</si>
  <si>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</si>
  <si>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</si>
  <si>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</si>
  <si>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</si>
  <si>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</si>
  <si>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</si>
  <si>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</si>
  <si>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</si>
  <si>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</si>
  <si>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</si>
  <si>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</si>
  <si>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</si>
  <si>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</si>
  <si>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</si>
  <si>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</si>
  <si>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</si>
  <si>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</si>
  <si>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</si>
  <si>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</si>
  <si>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</si>
  <si>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</si>
  <si>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</si>
  <si>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</si>
  <si>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</si>
  <si>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</si>
  <si>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</si>
  <si>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</si>
  <si>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</si>
  <si>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</si>
  <si>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</si>
  <si>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</si>
  <si>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</si>
  <si>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</si>
  <si>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</si>
  <si>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</si>
  <si>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</si>
  <si>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</si>
  <si>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</si>
  <si>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</si>
  <si>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</si>
  <si>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</si>
  <si>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</si>
  <si>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</si>
  <si>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</si>
  <si>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</si>
  <si>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</si>
  <si>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</si>
  <si>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</si>
  <si>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</si>
  <si>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</si>
  <si>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</si>
  <si>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</si>
  <si>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</si>
  <si>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</si>
  <si>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</si>
  <si>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</si>
  <si>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</si>
  <si>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</si>
  <si>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</si>
  <si>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</si>
  <si>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</si>
  <si>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</si>
  <si>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</si>
  <si>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</si>
  <si>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</si>
  <si>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</si>
  <si>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</si>
  <si>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</si>
  <si>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</si>
  <si>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</si>
  <si>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</si>
  <si>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</si>
  <si>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</si>
  <si>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</si>
  <si>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</si>
  <si>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</si>
  <si>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</si>
  <si>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</si>
  <si>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</si>
  <si>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</si>
  <si>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</si>
  <si>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</si>
  <si>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</si>
  <si>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</si>
  <si>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</si>
  <si>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</si>
  <si>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</si>
  <si>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</si>
  <si>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</si>
  <si>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</si>
  <si>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</si>
  <si>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</si>
  <si>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</si>
  <si>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</si>
  <si>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</si>
  <si>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</si>
  <si>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</si>
  <si>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</si>
  <si>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</si>
  <si>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</si>
  <si>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</si>
  <si>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</si>
  <si>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</si>
  <si>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</si>
  <si>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</si>
  <si>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</si>
  <si>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</si>
  <si>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</si>
  <si>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</si>
  <si>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</si>
  <si>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</si>
  <si>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</si>
  <si>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</si>
  <si>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</si>
  <si>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</si>
  <si>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</si>
  <si>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</si>
  <si>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</si>
  <si>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</si>
  <si>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</si>
  <si>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</si>
  <si>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</si>
  <si>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</si>
  <si>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</si>
  <si>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</si>
  <si>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</si>
  <si>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</si>
  <si>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</si>
  <si>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</si>
  <si>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</si>
  <si>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</si>
  <si>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</si>
  <si>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</si>
  <si>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</si>
  <si>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</si>
  <si>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</si>
  <si>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</si>
  <si>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</si>
  <si>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</si>
  <si>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</si>
  <si>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</si>
  <si>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</si>
  <si>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</si>
  <si>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</si>
  <si>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</si>
  <si>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</si>
  <si>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</si>
  <si>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</si>
  <si>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</si>
  <si>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</si>
  <si>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</si>
  <si>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</si>
  <si>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</si>
  <si>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</si>
  <si>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</si>
  <si>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</si>
  <si>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</si>
  <si>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</si>
  <si>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</si>
  <si>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</si>
  <si>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</si>
  <si>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</si>
  <si>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</si>
  <si>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</si>
  <si>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</si>
  <si>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</si>
  <si>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</si>
  <si>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</si>
  <si>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</si>
  <si>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</si>
  <si>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</si>
  <si>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</si>
  <si>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</si>
  <si>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</si>
  <si>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</si>
  <si>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</si>
  <si>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</si>
  <si>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</si>
  <si>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</si>
  <si>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</si>
  <si>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</si>
  <si>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</si>
  <si>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</si>
  <si>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</si>
  <si>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</si>
  <si>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</si>
  <si>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</si>
  <si>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</si>
  <si>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</si>
  <si>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</si>
  <si>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</si>
  <si>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</si>
  <si>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</si>
  <si>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</si>
  <si>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</si>
  <si>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</si>
  <si>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</si>
  <si>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</si>
  <si>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</si>
  <si>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</si>
  <si>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</si>
  <si>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</si>
  <si>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</si>
  <si>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</si>
  <si>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</si>
  <si>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</si>
  <si>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</si>
  <si>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</si>
  <si>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</si>
  <si>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</si>
  <si>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</si>
  <si>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</si>
  <si>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</si>
  <si>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</si>
  <si>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</si>
  <si>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</si>
  <si>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</si>
  <si>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</si>
  <si>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</si>
  <si>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</si>
  <si>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</si>
  <si>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</si>
  <si>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</si>
  <si>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</si>
  <si>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</si>
  <si>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</si>
  <si>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</si>
  <si>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</si>
  <si>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</si>
  <si>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</si>
  <si>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</si>
  <si>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</si>
  <si>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</si>
  <si>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</si>
  <si>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</si>
  <si>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</si>
  <si>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</si>
  <si>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</si>
  <si>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</si>
  <si>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</si>
  <si>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</si>
  <si>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</si>
  <si>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</si>
  <si>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</si>
  <si>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</si>
  <si>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</si>
  <si>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</si>
  <si>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</si>
  <si>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</si>
  <si>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</si>
  <si>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</si>
  <si>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</si>
  <si>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</si>
  <si>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</si>
  <si>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</si>
  <si>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</si>
  <si>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</si>
  <si>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</si>
  <si>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</si>
  <si>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</si>
  <si>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</si>
  <si>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</si>
  <si>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</si>
  <si>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</si>
  <si>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</si>
  <si>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</si>
  <si>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</si>
  <si>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</si>
  <si>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</si>
  <si>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</si>
  <si>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</si>
  <si>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</si>
  <si>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</si>
  <si>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</si>
  <si>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</si>
  <si>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</si>
  <si>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</si>
  <si>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</si>
  <si>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</si>
  <si>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</si>
  <si>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</si>
  <si>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</si>
  <si>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</si>
  <si>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</si>
  <si>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</si>
  <si>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</si>
  <si>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</si>
  <si>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</si>
  <si>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</si>
  <si>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</si>
  <si>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</si>
  <si>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</si>
  <si>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</si>
  <si>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</si>
  <si>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</si>
  <si>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</si>
  <si>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</si>
  <si>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</si>
  <si>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</si>
  <si>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</si>
  <si>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</si>
  <si>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</si>
  <si>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</si>
  <si>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</si>
  <si>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</si>
  <si>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</si>
  <si>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</si>
  <si>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</si>
  <si>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</si>
  <si>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</si>
  <si>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</si>
  <si>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</si>
  <si>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</si>
  <si>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</si>
  <si>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</si>
  <si>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</si>
  <si>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</si>
  <si>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</si>
  <si>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</si>
  <si>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</si>
  <si>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</si>
  <si>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</si>
  <si>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</si>
  <si>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</si>
  <si>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</si>
  <si>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</si>
  <si>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</si>
  <si>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</si>
  <si>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</si>
  <si>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</si>
  <si>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</si>
  <si>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</si>
  <si>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</si>
  <si>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</si>
  <si>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</si>
  <si>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</si>
  <si>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</si>
  <si>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</si>
  <si>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</si>
  <si>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</si>
  <si>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</si>
  <si>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</si>
  <si>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</si>
  <si>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</si>
  <si>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</si>
  <si>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</si>
  <si>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</si>
  <si>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</si>
  <si>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</si>
  <si>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</si>
  <si>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</si>
  <si>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</si>
  <si>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</si>
  <si>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</si>
  <si>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</si>
  <si>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</si>
  <si>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</si>
  <si>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</si>
  <si>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</si>
  <si>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</si>
  <si>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</si>
  <si>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</si>
  <si>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</si>
  <si>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</si>
  <si>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</si>
  <si>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</si>
  <si>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</si>
  <si>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</si>
  <si>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</si>
  <si>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</si>
  <si>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</si>
  <si>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</si>
  <si>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</si>
  <si>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</si>
  <si>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</si>
  <si>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</si>
  <si>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</si>
  <si>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</si>
  <si>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</si>
  <si>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</si>
  <si>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</si>
  <si>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</si>
  <si>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</si>
  <si>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</si>
  <si>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</si>
  <si>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</si>
  <si>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</si>
  <si>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</si>
  <si>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</si>
  <si>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</si>
  <si>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</si>
  <si>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</si>
  <si>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</si>
  <si>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</si>
  <si>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</si>
  <si>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</si>
  <si>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</si>
  <si>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</si>
  <si>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</si>
  <si>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</si>
  <si>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</si>
  <si>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</si>
  <si>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</si>
  <si>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</si>
  <si>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</si>
  <si>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</si>
  <si>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</si>
  <si>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</si>
  <si>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</si>
  <si>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</si>
  <si>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</si>
  <si>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</si>
  <si>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</si>
  <si>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</si>
  <si>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</si>
  <si>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</si>
  <si>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</si>
  <si>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</si>
  <si>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</si>
  <si>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</si>
  <si>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</si>
  <si>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</si>
  <si>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</si>
  <si>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</si>
  <si>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</si>
  <si>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</si>
  <si>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</si>
  <si>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</si>
  <si>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</si>
  <si>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</si>
  <si>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</si>
  <si>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</si>
  <si>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</si>
  <si>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</si>
  <si>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</si>
  <si>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</si>
  <si>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</si>
  <si>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</si>
  <si>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</si>
  <si>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</si>
  <si>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</si>
  <si>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</si>
  <si>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</si>
  <si>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</si>
  <si>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</si>
  <si>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</si>
  <si>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</si>
  <si>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</si>
  <si>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</si>
  <si>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</si>
  <si>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</si>
  <si>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</si>
  <si>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</si>
  <si>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</si>
  <si>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</si>
  <si>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</si>
  <si>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</si>
  <si>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</si>
  <si>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</si>
  <si>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</si>
  <si>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</si>
  <si>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</si>
  <si>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</si>
  <si>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</si>
  <si>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</si>
  <si>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</si>
  <si>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</si>
  <si>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</si>
  <si>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</si>
  <si>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</si>
  <si>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</si>
  <si>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</si>
  <si>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</si>
  <si>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</si>
  <si>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</si>
  <si>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</si>
  <si>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</si>
  <si>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</si>
  <si>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</si>
  <si>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</si>
  <si>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</si>
  <si>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</si>
  <si>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</si>
  <si>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</si>
  <si>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</si>
  <si>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</si>
  <si>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</si>
  <si>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</si>
  <si>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</si>
  <si>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</si>
  <si>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</si>
  <si>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</si>
  <si>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</si>
  <si>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</si>
  <si>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</si>
  <si>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</si>
  <si>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</si>
  <si>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</si>
  <si>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</si>
  <si>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</si>
  <si>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</si>
  <si>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</si>
  <si>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</si>
  <si>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</si>
  <si>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</si>
  <si>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</si>
  <si>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</si>
  <si>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</si>
  <si>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</si>
  <si>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</si>
  <si>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</si>
  <si>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</si>
  <si>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</si>
  <si>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</si>
  <si>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</si>
  <si>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</si>
  <si>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</si>
  <si>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</si>
  <si>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</si>
  <si>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</si>
  <si>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</si>
  <si>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</si>
  <si>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</si>
  <si>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</si>
  <si>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</si>
  <si>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</si>
  <si>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</si>
  <si>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</si>
  <si>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</si>
  <si>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</si>
  <si>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</si>
  <si>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</si>
  <si>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</si>
  <si>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</si>
  <si>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</si>
  <si>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</si>
  <si>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</si>
  <si>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</si>
  <si>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</si>
  <si>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</si>
  <si>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</si>
  <si>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</si>
  <si>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</si>
  <si>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</si>
  <si>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</si>
  <si>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</si>
  <si>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</si>
  <si>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</si>
  <si>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</si>
  <si>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</si>
  <si>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</si>
  <si>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</si>
  <si>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</si>
  <si>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</si>
  <si>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</si>
  <si>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</si>
  <si>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</si>
  <si>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</si>
  <si>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</si>
  <si>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</si>
  <si>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</si>
  <si>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</si>
  <si>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</si>
  <si>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</si>
  <si>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</si>
  <si>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</si>
  <si>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</si>
  <si>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</si>
  <si>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</si>
  <si>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</si>
  <si>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</si>
  <si>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</si>
  <si>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</si>
  <si>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</si>
  <si>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</si>
  <si>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</si>
  <si>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</si>
  <si>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</si>
  <si>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</si>
  <si>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</si>
  <si>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</si>
  <si>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</si>
  <si>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</si>
  <si>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</si>
  <si>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</si>
  <si>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</si>
  <si>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</si>
  <si>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</si>
  <si>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</si>
  <si>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</si>
  <si>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</si>
  <si>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</si>
  <si>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</si>
  <si>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</si>
  <si>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</si>
  <si>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</si>
  <si>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</si>
  <si>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</si>
  <si>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</si>
  <si>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</si>
  <si>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</si>
  <si>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</si>
  <si>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</si>
  <si>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</si>
  <si>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</si>
  <si>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</si>
  <si>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</si>
  <si>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</si>
  <si>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</si>
  <si>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</si>
  <si>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</si>
  <si>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</si>
  <si>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</si>
  <si>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</si>
  <si>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</si>
  <si>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</si>
  <si>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</si>
  <si>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</si>
  <si>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</si>
  <si>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</si>
  <si>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</si>
  <si>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</si>
  <si>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</si>
  <si>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</si>
  <si>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</si>
  <si>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</si>
  <si>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</si>
  <si>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</si>
  <si>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</si>
  <si>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</si>
  <si>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</si>
  <si>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</si>
  <si>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</si>
  <si>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</si>
  <si>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</si>
  <si>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</si>
  <si>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</si>
  <si>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</si>
  <si>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</si>
  <si>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</si>
  <si>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</si>
  <si>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</si>
  <si>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</si>
  <si>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</si>
  <si>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</si>
  <si>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</si>
  <si>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</si>
  <si>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</si>
  <si>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</si>
  <si>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</si>
  <si>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</si>
  <si>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</si>
  <si>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</si>
  <si>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</si>
  <si>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</si>
  <si>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</si>
  <si>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</si>
  <si>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</si>
  <si>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</si>
  <si>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</si>
  <si>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</si>
  <si>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</si>
  <si>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</si>
  <si>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</si>
  <si>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</si>
  <si>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</si>
  <si>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</si>
  <si>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</si>
  <si>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</si>
  <si>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</si>
  <si>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</si>
  <si>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</si>
  <si>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</si>
  <si>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</si>
  <si>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</si>
  <si>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</si>
  <si>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</si>
  <si>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</si>
  <si>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</si>
  <si>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</si>
  <si>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</si>
  <si>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</si>
  <si>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</si>
  <si>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</si>
  <si>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</si>
  <si>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</si>
  <si>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</si>
  <si>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</si>
  <si>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</si>
  <si>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</si>
  <si>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</si>
  <si>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</si>
  <si>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</si>
  <si>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</si>
  <si>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</si>
  <si>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</si>
  <si>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</si>
  <si>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</si>
  <si>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</si>
  <si>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</si>
  <si>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</si>
  <si>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</si>
  <si>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</si>
  <si>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</si>
  <si>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</si>
  <si>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</si>
  <si>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</si>
  <si>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</si>
  <si>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</si>
  <si>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</si>
  <si>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</si>
  <si>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</si>
  <si>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</si>
  <si>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</si>
  <si>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</si>
  <si>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</si>
  <si>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</si>
  <si>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</si>
  <si>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</si>
  <si>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</si>
  <si>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</si>
  <si>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</si>
  <si>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</si>
  <si>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</si>
  <si>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</si>
  <si>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</si>
  <si>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</si>
  <si>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</si>
  <si>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</si>
  <si>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</si>
  <si>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</si>
  <si>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</si>
  <si>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</si>
  <si>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</si>
  <si>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</si>
  <si>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</si>
  <si>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</si>
  <si>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</si>
  <si>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</si>
  <si>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</si>
  <si>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</si>
  <si>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</si>
  <si>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</si>
  <si>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</si>
  <si>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</si>
  <si>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</si>
  <si>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</si>
  <si>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</si>
  <si>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</si>
  <si>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</si>
  <si>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</si>
  <si>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</si>
  <si>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</si>
  <si>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</si>
  <si>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</si>
  <si>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</si>
  <si>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</si>
  <si>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</si>
  <si>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</si>
  <si>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</si>
  <si>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</si>
  <si>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</si>
  <si>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</si>
  <si>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</si>
  <si>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</si>
  <si>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</si>
  <si>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</si>
  <si>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</si>
  <si>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</si>
  <si>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</si>
  <si>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</si>
  <si>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</si>
  <si>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</si>
  <si>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</si>
  <si>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</si>
  <si>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</si>
  <si>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</si>
  <si>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</si>
  <si>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</si>
  <si>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</si>
  <si>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</si>
  <si>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</si>
  <si>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</si>
  <si>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</si>
  <si>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</si>
  <si>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</si>
  <si>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</si>
  <si>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</si>
  <si>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</si>
  <si>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</si>
  <si>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</si>
  <si>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</si>
  <si>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</si>
  <si>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</si>
  <si>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</si>
  <si>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</si>
  <si>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</si>
  <si>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</si>
  <si>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</si>
  <si>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</si>
  <si>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</si>
  <si>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</si>
  <si>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</si>
  <si>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</si>
  <si>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</si>
  <si>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</si>
  <si>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</si>
  <si>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</si>
  <si>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</si>
  <si>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</si>
  <si>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</si>
  <si>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</si>
  <si>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</si>
  <si>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</si>
  <si>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</si>
  <si>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</si>
  <si>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</si>
  <si>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</si>
  <si>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</si>
  <si>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</si>
  <si>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</si>
  <si>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</si>
  <si>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</si>
  <si>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</si>
  <si>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</si>
  <si>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</si>
  <si>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</si>
  <si>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</si>
  <si>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</si>
  <si>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</si>
  <si>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</si>
  <si>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</si>
  <si>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</si>
  <si>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</si>
  <si>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</si>
  <si>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</si>
  <si>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</si>
  <si>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</si>
  <si>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</si>
  <si>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</si>
  <si>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</si>
  <si>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</si>
  <si>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</si>
  <si>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</si>
  <si>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</si>
  <si>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</si>
  <si>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</si>
  <si>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</si>
  <si>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</si>
  <si>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</si>
  <si>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</si>
  <si>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</si>
  <si>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</si>
  <si>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</si>
  <si>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</si>
  <si>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</si>
  <si>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</si>
  <si>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</si>
  <si>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</si>
  <si>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</si>
  <si>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</si>
  <si>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</si>
  <si>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</si>
  <si>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</si>
  <si>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</si>
  <si>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</si>
  <si>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</si>
  <si>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</si>
  <si>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</si>
  <si>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</si>
  <si>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</si>
  <si>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</si>
  <si>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</si>
  <si>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</si>
  <si>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</si>
  <si>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</si>
  <si>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</si>
  <si>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</si>
  <si>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</si>
  <si>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</si>
  <si>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</si>
  <si>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</si>
  <si>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</si>
  <si>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</si>
  <si>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</si>
  <si>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</si>
  <si>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</si>
  <si>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</si>
  <si>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</si>
  <si>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</si>
  <si>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</si>
  <si>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</si>
  <si>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</si>
  <si>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</si>
  <si>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</si>
  <si>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</si>
  <si>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</si>
  <si>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</si>
  <si>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</si>
  <si>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</si>
  <si>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</si>
  <si>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</si>
  <si>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</si>
  <si>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</si>
  <si>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</si>
  <si>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</si>
  <si>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</si>
  <si>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</si>
  <si>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</si>
  <si>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</si>
  <si>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</si>
  <si>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</si>
  <si>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</si>
  <si>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</si>
  <si>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</si>
  <si>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</si>
  <si>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</si>
  <si>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</si>
  <si>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</si>
  <si>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</si>
  <si>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</si>
  <si>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</si>
  <si>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</si>
  <si>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</si>
  <si>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</si>
  <si>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</si>
  <si>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</si>
  <si>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</si>
  <si>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</si>
  <si>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</si>
  <si>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</si>
  <si>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</si>
  <si>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</si>
  <si>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</si>
  <si>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</si>
  <si>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</si>
  <si>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</si>
  <si>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</si>
  <si>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</si>
  <si>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</si>
  <si>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</si>
  <si>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</si>
  <si>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</si>
  <si>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</si>
  <si>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</si>
  <si>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</si>
  <si>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</si>
  <si>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</si>
  <si>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</si>
  <si>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</si>
  <si>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</si>
  <si>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</si>
  <si>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</si>
  <si>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</si>
  <si>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</si>
  <si>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</si>
  <si>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</si>
  <si>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</si>
  <si>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</si>
  <si>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</si>
  <si>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</si>
  <si>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</si>
  <si>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</si>
  <si>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</si>
  <si>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</si>
  <si>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</si>
  <si>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</si>
  <si>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</si>
  <si>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</si>
  <si>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</si>
  <si>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</si>
  <si>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</si>
  <si>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</si>
  <si>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</si>
  <si>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</si>
  <si>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</si>
  <si>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</si>
  <si>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</si>
  <si>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</si>
  <si>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</si>
  <si>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</si>
  <si>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</si>
  <si>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</si>
  <si>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</si>
  <si>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</si>
  <si>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</si>
  <si>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</si>
  <si>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</si>
  <si>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</si>
  <si>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</si>
  <si>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</si>
  <si>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</si>
  <si>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</si>
  <si>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</si>
  <si>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</si>
  <si>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</si>
  <si>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</si>
  <si>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</si>
  <si>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</si>
  <si>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</si>
  <si>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</si>
  <si>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</si>
  <si>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</si>
  <si>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</si>
  <si>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</si>
  <si>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</si>
  <si>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</si>
  <si>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</si>
  <si>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</si>
  <si>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</si>
  <si>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</si>
  <si>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</si>
  <si>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</si>
  <si>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</si>
  <si>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</si>
  <si>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</si>
  <si>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</si>
  <si>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</si>
  <si>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</si>
  <si>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</si>
  <si>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</si>
  <si>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</si>
  <si>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</si>
  <si>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</si>
  <si>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</si>
  <si>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</si>
  <si>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</si>
  <si>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</si>
  <si>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</si>
  <si>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</si>
  <si>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</si>
  <si>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</si>
  <si>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</si>
  <si>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</si>
  <si>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</si>
  <si>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</si>
  <si>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</si>
  <si>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</si>
  <si>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</si>
  <si>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</si>
  <si>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</si>
  <si>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</si>
  <si>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</si>
  <si>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</si>
  <si>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</si>
  <si>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</si>
  <si>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</si>
  <si>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</si>
  <si>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</si>
  <si>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</si>
  <si>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</si>
  <si>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</si>
  <si>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</si>
  <si>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</si>
  <si>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</si>
  <si>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</si>
  <si>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</si>
  <si>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</si>
  <si>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</si>
  <si>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</si>
  <si>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</si>
  <si>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</si>
  <si>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</si>
  <si>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</si>
  <si>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</si>
  <si>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</si>
  <si>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</si>
  <si>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</si>
  <si>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</si>
  <si>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</si>
  <si>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</si>
  <si>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</si>
  <si>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</si>
  <si>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</si>
  <si>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</si>
  <si>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</si>
  <si>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</si>
  <si>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</si>
  <si>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</si>
  <si>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</si>
  <si>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</si>
  <si>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</si>
  <si>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</si>
  <si>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</si>
  <si>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</si>
  <si>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</si>
  <si>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</si>
  <si>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</si>
  <si>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</si>
  <si>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</si>
  <si>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</si>
  <si>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</si>
  <si>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</si>
  <si>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</si>
  <si>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</si>
  <si>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</si>
  <si>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</si>
  <si>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</si>
  <si>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</si>
  <si>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</si>
  <si>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</si>
  <si>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</si>
  <si>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</si>
  <si>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</si>
  <si>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</si>
  <si>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</si>
  <si>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</si>
  <si>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</si>
  <si>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</si>
  <si>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</si>
  <si>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</si>
  <si>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</si>
  <si>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</si>
  <si>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</si>
  <si>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</si>
  <si>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</si>
  <si>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</si>
  <si>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</si>
  <si>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</si>
  <si>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</si>
  <si>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</si>
  <si>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</si>
  <si>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</si>
  <si>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</si>
  <si>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</si>
  <si>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</si>
  <si>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</si>
  <si>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</si>
  <si>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</si>
  <si>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</si>
  <si>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</si>
  <si>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</si>
  <si>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</si>
  <si>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</si>
  <si>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</si>
  <si>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</si>
  <si>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</si>
  <si>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</si>
  <si>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</si>
  <si>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</si>
  <si>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</si>
  <si>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</si>
  <si>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</si>
  <si>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</si>
  <si>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</si>
  <si>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</si>
  <si>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</si>
  <si>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</si>
  <si>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</si>
  <si>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</si>
  <si>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</si>
  <si>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</si>
  <si>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</si>
  <si>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</si>
  <si>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</si>
  <si>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</si>
  <si>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</si>
  <si>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</si>
  <si>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</si>
  <si>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</si>
  <si>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</si>
  <si>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</si>
  <si>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</si>
  <si>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</si>
  <si>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</si>
  <si>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</si>
  <si>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</si>
  <si>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</si>
  <si>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</si>
  <si>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</si>
  <si>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</si>
  <si>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</si>
  <si>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</si>
  <si>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</si>
  <si>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</si>
  <si>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</si>
  <si>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</si>
  <si>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</si>
  <si>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</si>
  <si>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</si>
  <si>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</si>
  <si>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</si>
  <si>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</si>
  <si>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</si>
  <si>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</si>
  <si>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</si>
  <si>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</si>
  <si>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</si>
  <si>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</si>
  <si>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</si>
  <si>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</si>
  <si>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</si>
  <si>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</si>
  <si>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</si>
  <si>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</si>
  <si>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</si>
  <si>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</si>
  <si>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</si>
  <si>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</si>
  <si>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</si>
  <si>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</si>
  <si>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</si>
  <si>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</si>
  <si>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</si>
  <si>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</si>
  <si>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</si>
  <si>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</si>
  <si>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</si>
  <si>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</si>
  <si>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</si>
  <si>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</si>
  <si>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</si>
  <si>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</si>
  <si>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</si>
  <si>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</si>
  <si>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</si>
  <si>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</si>
  <si>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</si>
  <si>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</si>
  <si>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</si>
  <si>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</si>
  <si>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</si>
  <si>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</si>
  <si>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</si>
  <si>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</si>
  <si>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</si>
  <si>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</si>
  <si>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</si>
  <si>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</si>
  <si>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</si>
  <si>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</si>
  <si>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</si>
  <si>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</si>
  <si>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</si>
  <si>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</si>
  <si>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</si>
  <si>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</si>
  <si>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</si>
  <si>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</si>
  <si>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</si>
  <si>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</si>
  <si>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</si>
  <si>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</si>
  <si>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</si>
  <si>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</si>
  <si>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</si>
  <si>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</si>
  <si>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</si>
  <si>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</si>
  <si>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</si>
  <si>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</si>
  <si>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</si>
  <si>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</si>
  <si>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</si>
  <si>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</si>
  <si>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</si>
  <si>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</si>
  <si>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</si>
  <si>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</si>
  <si>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</si>
  <si>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</si>
  <si>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</si>
  <si>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</si>
  <si>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</si>
  <si>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</si>
  <si>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</si>
  <si>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</si>
  <si>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</si>
  <si>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</si>
  <si>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</si>
  <si>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</si>
  <si>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</si>
  <si>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</si>
  <si>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</si>
  <si>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</si>
  <si>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</si>
  <si>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</si>
  <si>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</si>
  <si>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</si>
  <si>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</si>
  <si>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</si>
  <si>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</si>
  <si>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</si>
  <si>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</si>
  <si>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</si>
  <si>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</si>
  <si>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</si>
  <si>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</si>
  <si>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</si>
  <si>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</si>
  <si>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</si>
  <si>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</si>
  <si>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</si>
  <si>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</si>
  <si>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</si>
  <si>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</si>
  <si>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</si>
  <si>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</si>
  <si>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</si>
  <si>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</si>
  <si>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</si>
  <si>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</si>
  <si>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</si>
  <si>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</si>
  <si>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</si>
  <si>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</si>
  <si>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</si>
  <si>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</si>
  <si>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</si>
  <si>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</si>
  <si>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</si>
  <si>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</si>
  <si>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</si>
  <si>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</si>
  <si>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</si>
  <si>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</si>
  <si>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</si>
  <si>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</si>
  <si>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</si>
  <si>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</si>
  <si>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</si>
  <si>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</si>
  <si>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</si>
  <si>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</si>
  <si>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</si>
  <si>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</si>
  <si>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</si>
  <si>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</si>
  <si>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</si>
  <si>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</si>
  <si>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</si>
  <si>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</si>
  <si>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</si>
  <si>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</si>
  <si>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</si>
  <si>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</si>
  <si>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</si>
  <si>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</si>
  <si>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</si>
  <si>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</si>
  <si>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</si>
  <si>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</si>
  <si>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</si>
  <si>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</si>
  <si>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</si>
  <si>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</si>
  <si>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</si>
  <si>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</si>
  <si>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</si>
  <si>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</si>
  <si>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</si>
  <si>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</si>
  <si>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</si>
  <si>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</si>
  <si>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</si>
  <si>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</si>
  <si>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</si>
  <si>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</si>
  <si>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</si>
  <si>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</si>
  <si>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</si>
  <si>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</si>
  <si>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</si>
  <si>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</si>
  <si>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</si>
  <si>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</si>
  <si>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</si>
  <si>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</si>
  <si>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</si>
  <si>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</si>
  <si>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</si>
  <si>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</si>
  <si>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</si>
  <si>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</si>
  <si>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</si>
  <si>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</si>
  <si>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</si>
  <si>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</si>
  <si>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</si>
  <si>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</si>
  <si>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</si>
  <si>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</si>
  <si>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</si>
  <si>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</si>
  <si>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</si>
  <si>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</si>
  <si>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</si>
  <si>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</si>
  <si>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</si>
  <si>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</si>
  <si>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</si>
  <si>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</si>
  <si>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</si>
  <si>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</si>
  <si>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</si>
  <si>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</si>
  <si>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</si>
  <si>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</si>
  <si>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</si>
  <si>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</si>
  <si>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</si>
  <si>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</si>
  <si>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</si>
  <si>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</si>
  <si>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</si>
  <si>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</si>
  <si>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</si>
  <si>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</si>
  <si>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</si>
  <si>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</si>
  <si>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</si>
  <si>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</si>
  <si>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</si>
  <si>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</si>
  <si>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</si>
  <si>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</si>
  <si>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</si>
  <si>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</si>
  <si>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</si>
  <si>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</si>
  <si>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</si>
  <si>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</si>
  <si>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</si>
  <si>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</si>
  <si>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</si>
  <si>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</si>
  <si>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</si>
  <si>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</si>
  <si>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</si>
  <si>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</si>
  <si>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</si>
  <si>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</si>
  <si>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</si>
  <si>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</si>
  <si>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</si>
  <si>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</si>
  <si>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</si>
  <si>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</si>
  <si>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</si>
  <si>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</si>
  <si>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</si>
  <si>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</si>
  <si>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</si>
  <si>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</si>
  <si>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</si>
  <si>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</si>
  <si>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</si>
  <si>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</si>
  <si>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</si>
  <si>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</si>
  <si>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</si>
  <si>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</si>
  <si>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</si>
  <si>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</si>
  <si>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</si>
  <si>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</si>
  <si>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</si>
  <si>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</si>
  <si>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</si>
  <si>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</si>
  <si>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</si>
  <si>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</si>
  <si>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</si>
  <si>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</si>
  <si>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</si>
  <si>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</si>
  <si>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</si>
  <si>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</si>
  <si>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</si>
  <si>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</si>
  <si>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</si>
  <si>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</si>
  <si>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</si>
  <si>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</si>
  <si>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</si>
  <si>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</si>
  <si>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</si>
  <si>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</si>
  <si>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</si>
  <si>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</si>
  <si>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</si>
  <si>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</si>
  <si>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</si>
  <si>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</si>
  <si>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</si>
  <si>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</si>
  <si>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</si>
  <si>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</si>
  <si>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</si>
  <si>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</si>
  <si>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</si>
  <si>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</si>
  <si>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</si>
  <si>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</si>
  <si>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</si>
  <si>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</si>
  <si>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</si>
  <si>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</si>
  <si>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</si>
  <si>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</si>
  <si>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</si>
  <si>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</si>
  <si>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</si>
  <si>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</si>
  <si>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</si>
  <si>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</si>
  <si>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</si>
  <si>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</si>
  <si>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</si>
  <si>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</si>
  <si>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</si>
  <si>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</si>
  <si>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</si>
  <si>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</si>
  <si>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</si>
  <si>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</si>
  <si>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</si>
  <si>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</si>
  <si>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</si>
  <si>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</si>
  <si>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</si>
  <si>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</si>
  <si>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</si>
  <si>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</si>
  <si>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</si>
  <si>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</si>
  <si>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</si>
  <si>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</si>
  <si>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</si>
  <si>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</si>
  <si>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</si>
  <si>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</si>
  <si>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</si>
  <si>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</si>
  <si>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</si>
  <si>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</si>
  <si>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</si>
  <si>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</si>
  <si>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</si>
  <si>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</si>
  <si>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</si>
  <si>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</si>
  <si>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</si>
  <si>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</si>
  <si>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</si>
  <si>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</si>
  <si>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</si>
  <si>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</si>
  <si>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</si>
  <si>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</si>
  <si>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</si>
  <si>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</si>
  <si>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</si>
  <si>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</si>
  <si>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</si>
  <si>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</si>
  <si>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</si>
  <si>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</si>
  <si>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</si>
  <si>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</si>
  <si>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</si>
  <si>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</si>
  <si>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</si>
  <si>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</si>
  <si>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</si>
  <si>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</si>
  <si>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</si>
  <si>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</si>
  <si>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</si>
  <si>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</si>
  <si>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</si>
  <si>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</si>
  <si>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</si>
  <si>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</si>
  <si>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</si>
  <si>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</si>
  <si>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</si>
  <si>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</si>
  <si>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</si>
  <si>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</si>
  <si>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</si>
  <si>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</si>
  <si>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</si>
  <si>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</si>
  <si>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</si>
  <si>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</si>
  <si>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</si>
  <si>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</si>
  <si>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</si>
  <si>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</si>
  <si>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</si>
  <si>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</si>
  <si>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</si>
  <si>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</si>
  <si>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</si>
  <si>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</si>
  <si>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</si>
  <si>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</si>
  <si>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</si>
  <si>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</si>
  <si>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</si>
  <si>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</si>
  <si>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</si>
  <si>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</si>
  <si>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</si>
  <si>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</si>
  <si>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</si>
  <si>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</si>
  <si>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</si>
  <si>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</si>
  <si>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</si>
  <si>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</si>
  <si>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</si>
  <si>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</si>
  <si>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</si>
  <si>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</si>
  <si>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</si>
  <si>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</si>
  <si>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</si>
  <si>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</si>
  <si>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</si>
  <si>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</si>
  <si>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</si>
  <si>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</si>
  <si>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</si>
  <si>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</si>
  <si>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</si>
  <si>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</si>
  <si>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</si>
  <si>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</si>
  <si>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</si>
  <si>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</si>
  <si>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</si>
  <si>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</si>
  <si>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</si>
  <si>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</si>
  <si>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</si>
  <si>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</si>
  <si>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</si>
  <si>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</si>
  <si>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</si>
  <si>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</si>
  <si>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</si>
  <si>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</si>
  <si>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</si>
  <si>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</si>
  <si>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</si>
  <si>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</si>
  <si>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</si>
  <si>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</si>
  <si>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</si>
  <si>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</si>
  <si>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</si>
  <si>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</si>
  <si>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</si>
  <si>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</si>
  <si>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</si>
  <si>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</si>
  <si>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</si>
  <si>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</si>
  <si>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</si>
  <si>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</si>
  <si>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</si>
  <si>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</si>
  <si>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</si>
  <si>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</si>
  <si>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</si>
  <si>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</si>
  <si>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</si>
  <si>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</si>
  <si>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</si>
  <si>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</si>
  <si>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</si>
  <si>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</si>
  <si>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</si>
  <si>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</si>
  <si>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</si>
  <si>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</si>
  <si>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</si>
  <si>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</si>
  <si>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</si>
  <si>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</si>
  <si>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</si>
  <si>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</si>
  <si>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</si>
  <si>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</si>
  <si>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</si>
  <si>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</si>
  <si>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</si>
  <si>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</si>
  <si>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</si>
  <si>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</si>
  <si>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</si>
  <si>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</si>
  <si>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</si>
  <si>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</si>
  <si>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</si>
  <si>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</si>
  <si>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</si>
  <si>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</si>
  <si>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</si>
  <si>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</si>
  <si>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</si>
  <si>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</si>
  <si>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</si>
  <si>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</si>
  <si>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</si>
  <si>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</si>
  <si>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</si>
  <si>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</si>
  <si>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</si>
  <si>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</si>
  <si>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</si>
  <si>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</si>
  <si>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</si>
  <si>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</si>
  <si>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</si>
  <si>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</si>
  <si>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</si>
  <si>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</si>
  <si>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</si>
  <si>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</si>
  <si>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</si>
  <si>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</si>
  <si>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</si>
  <si>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</si>
  <si>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</si>
  <si>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</si>
  <si>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</si>
  <si>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</si>
  <si>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</si>
  <si>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</si>
  <si>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</si>
  <si>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</si>
  <si>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</si>
  <si>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</si>
  <si>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</si>
  <si>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</si>
  <si>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</si>
  <si>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</si>
  <si>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</si>
  <si>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</si>
  <si>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</si>
  <si>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</si>
  <si>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</si>
  <si>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</si>
  <si>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</si>
  <si>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</si>
  <si>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</si>
  <si>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</si>
  <si>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</si>
  <si>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</si>
  <si>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</si>
  <si>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</si>
  <si>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</si>
  <si>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</si>
  <si>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</si>
  <si>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</si>
  <si>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</si>
  <si>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</si>
  <si>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</si>
  <si>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</si>
  <si>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</si>
  <si>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</si>
  <si>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</si>
  <si>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</si>
  <si>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</si>
  <si>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</si>
  <si>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</si>
  <si>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</si>
  <si>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</si>
  <si>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</si>
  <si>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</si>
  <si>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</si>
  <si>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</si>
  <si>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</si>
  <si>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</si>
  <si>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</si>
  <si>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</si>
  <si>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</si>
  <si>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</si>
  <si>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</si>
  <si>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</si>
  <si>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</si>
  <si>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</si>
  <si>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</si>
  <si>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</si>
  <si>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</si>
  <si>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</si>
  <si>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</si>
  <si>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</si>
  <si>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</si>
  <si>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</si>
  <si>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</si>
  <si>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</si>
  <si>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</si>
  <si>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</si>
  <si>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</si>
  <si>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</si>
  <si>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</si>
  <si>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</si>
  <si>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</si>
  <si>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</si>
  <si>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</si>
  <si>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</si>
  <si>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</si>
  <si>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</si>
  <si>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</si>
  <si>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</si>
  <si>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</si>
  <si>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</si>
  <si>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</si>
  <si>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</si>
  <si>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</si>
  <si>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</si>
  <si>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</si>
  <si>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</si>
  <si>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</si>
  <si>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</si>
  <si>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</si>
  <si>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</si>
  <si>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</si>
  <si>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</si>
  <si>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</si>
  <si>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</si>
  <si>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</si>
  <si>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</si>
  <si>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</si>
  <si>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</si>
  <si>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</si>
  <si>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</si>
  <si>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</si>
  <si>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</si>
  <si>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</si>
  <si>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</si>
  <si>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</si>
  <si>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</si>
  <si>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</si>
  <si>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</si>
  <si>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</si>
  <si>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</si>
  <si>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</si>
  <si>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</si>
  <si>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</si>
  <si>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</si>
  <si>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</si>
  <si>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</si>
  <si>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</si>
  <si>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</si>
  <si>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</si>
  <si>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</si>
  <si>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</si>
  <si>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</si>
  <si>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</si>
  <si>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</si>
  <si>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</si>
  <si>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</si>
  <si>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</si>
  <si>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</si>
  <si>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</si>
  <si>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</si>
  <si>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</si>
  <si>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</si>
  <si>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</si>
  <si>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</si>
  <si>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</si>
  <si>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</si>
  <si>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</si>
  <si>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</si>
  <si>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</si>
  <si>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</si>
  <si>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</si>
  <si>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</si>
  <si>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</si>
  <si>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</si>
  <si>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</si>
  <si>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</si>
  <si>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</si>
  <si>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</si>
  <si>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</si>
  <si>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</si>
  <si>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</si>
  <si>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</si>
  <si>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</si>
  <si>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</si>
  <si>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</si>
  <si>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</si>
  <si>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</si>
  <si>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</si>
  <si>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</si>
  <si>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</si>
  <si>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</si>
  <si>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</si>
  <si>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</si>
  <si>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</si>
  <si>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</si>
  <si>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</si>
  <si>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</si>
  <si>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</si>
  <si>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</si>
  <si>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</si>
  <si>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</si>
  <si>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</si>
  <si>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</si>
  <si>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</si>
  <si>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</si>
  <si>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</si>
  <si>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</si>
  <si>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</si>
  <si>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</si>
  <si>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</si>
  <si>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</si>
  <si>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</si>
  <si>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</si>
  <si>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</si>
  <si>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</si>
  <si>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</si>
  <si>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</si>
  <si>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</si>
  <si>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</si>
  <si>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</si>
  <si>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</si>
  <si>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</si>
  <si>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</si>
  <si>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</si>
  <si>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</si>
  <si>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</si>
  <si>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</si>
  <si>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</si>
  <si>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</si>
  <si>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</si>
  <si>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</si>
  <si>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</si>
  <si>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</si>
  <si>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</si>
  <si>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</si>
  <si>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</si>
  <si>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</si>
  <si>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</si>
  <si>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</si>
  <si>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</si>
  <si>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</si>
  <si>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</si>
  <si>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</si>
  <si>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</si>
  <si>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</si>
  <si>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</si>
  <si>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</si>
  <si>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</si>
  <si>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</si>
  <si>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</si>
  <si>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</si>
  <si>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</si>
  <si>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</si>
  <si>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</si>
  <si>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</si>
  <si>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</si>
  <si>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</si>
  <si>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</si>
  <si>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</si>
  <si>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</si>
  <si>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</si>
  <si>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</si>
  <si>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</si>
  <si>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</si>
  <si>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</si>
  <si>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</si>
  <si>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</si>
  <si>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</si>
  <si>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</si>
  <si>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</si>
  <si>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</si>
  <si>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</si>
  <si>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</si>
  <si>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</si>
  <si>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</si>
  <si>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</si>
  <si>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</si>
  <si>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</si>
  <si>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</si>
  <si>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</si>
  <si>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</si>
  <si>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</si>
  <si>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</si>
  <si>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</si>
  <si>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</si>
  <si>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</si>
  <si>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</si>
  <si>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</si>
  <si>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</si>
  <si>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</si>
  <si>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</si>
  <si>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</si>
  <si>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</si>
  <si>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</si>
  <si>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</si>
  <si>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</si>
  <si>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</si>
  <si>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</si>
  <si>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</si>
  <si>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</si>
  <si>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</si>
  <si>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</si>
  <si>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</si>
  <si>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</si>
  <si>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</si>
  <si>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</si>
  <si>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</si>
  <si>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</si>
  <si>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</si>
  <si>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</si>
  <si>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</si>
  <si>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</si>
  <si>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</si>
  <si>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</si>
  <si>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</si>
  <si>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</si>
  <si>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</si>
  <si>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</si>
  <si>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</si>
  <si>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</si>
  <si>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</si>
  <si>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</si>
  <si>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</si>
  <si>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</si>
  <si>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</si>
  <si>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</si>
  <si>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</si>
  <si>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</si>
  <si>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</si>
  <si>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</si>
  <si>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</si>
  <si>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</si>
  <si>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</si>
  <si>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</si>
  <si>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</si>
  <si>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</si>
  <si>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</si>
  <si>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</si>
  <si>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</si>
  <si>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</si>
  <si>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</si>
  <si>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</si>
  <si>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</si>
  <si>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</si>
  <si>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</si>
  <si>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</si>
  <si>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</si>
  <si>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</si>
  <si>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</si>
  <si>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</si>
  <si>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</si>
  <si>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</si>
  <si>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</si>
  <si>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</si>
  <si>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</si>
  <si>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</si>
  <si>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</si>
  <si>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</si>
  <si>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</si>
  <si>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</si>
  <si>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</si>
  <si>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</si>
  <si>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</si>
  <si>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</si>
  <si>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</si>
  <si>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</si>
  <si>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</si>
  <si>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</si>
  <si>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</si>
  <si>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</si>
  <si>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</si>
  <si>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</si>
  <si>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</si>
  <si>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</si>
  <si>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</si>
  <si>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</si>
  <si>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</si>
  <si>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</si>
  <si>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</si>
  <si>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</si>
  <si>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</si>
  <si>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</si>
  <si>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</si>
  <si>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</si>
  <si>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</si>
  <si>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</si>
  <si>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</si>
  <si>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</si>
  <si>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</si>
  <si>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</si>
  <si>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</si>
  <si>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</si>
  <si>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</si>
  <si>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</si>
  <si>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</si>
  <si>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</si>
  <si>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</si>
  <si>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</si>
  <si>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</si>
  <si>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</si>
  <si>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</si>
  <si>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</si>
  <si>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</si>
  <si>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</si>
  <si>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</si>
  <si>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</si>
  <si>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</si>
  <si>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</si>
  <si>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</si>
  <si>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</si>
  <si>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</si>
  <si>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</si>
  <si>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</si>
  <si>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</si>
  <si>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</si>
  <si>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</si>
  <si>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</si>
  <si>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</si>
  <si>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</si>
  <si>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</si>
  <si>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</si>
  <si>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</si>
  <si>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</si>
  <si>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</si>
  <si>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</si>
  <si>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</si>
  <si>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</si>
  <si>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</si>
  <si>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</si>
  <si>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</si>
  <si>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</si>
  <si>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</si>
  <si>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</si>
  <si>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</si>
  <si>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</si>
  <si>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</si>
  <si>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</si>
  <si>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</si>
  <si>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</si>
  <si>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</si>
  <si>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</si>
  <si>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</si>
  <si>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</si>
  <si>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</si>
  <si>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</si>
  <si>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</si>
  <si>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</si>
  <si>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</si>
  <si>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</si>
  <si>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</si>
  <si>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</si>
  <si>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</si>
  <si>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</si>
  <si>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</si>
  <si>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</si>
  <si>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</si>
  <si>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</si>
  <si>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</si>
  <si>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</si>
  <si>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</si>
  <si>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</si>
  <si>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</si>
  <si>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</si>
  <si>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</si>
  <si>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</si>
  <si>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</si>
  <si>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</si>
  <si>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</si>
  <si>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</si>
  <si>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</si>
  <si>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</si>
  <si>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</si>
  <si>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</si>
  <si>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</si>
  <si>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</si>
  <si>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</si>
  <si>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</si>
  <si>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</si>
  <si>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</si>
  <si>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</si>
  <si>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</si>
  <si>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</si>
  <si>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</si>
  <si>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</si>
  <si>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</si>
  <si>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</si>
  <si>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</si>
  <si>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</si>
  <si>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</si>
  <si>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</si>
  <si>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</si>
  <si>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</si>
  <si>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</si>
  <si>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</si>
  <si>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</si>
  <si>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</si>
  <si>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</si>
  <si>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</si>
  <si>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</si>
  <si>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</si>
  <si>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</si>
  <si>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</si>
  <si>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</si>
  <si>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</si>
  <si>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</si>
  <si>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</si>
  <si>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</si>
  <si>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</si>
  <si>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</si>
  <si>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</si>
  <si>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</si>
  <si>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</si>
  <si>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</si>
  <si>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</si>
  <si>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</si>
  <si>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</si>
  <si>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</si>
  <si>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</si>
  <si>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</si>
  <si>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</si>
  <si>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</si>
  <si>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</si>
  <si>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</si>
  <si>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</si>
  <si>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</si>
  <si>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</si>
  <si>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</si>
  <si>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</si>
  <si>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</si>
  <si>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</si>
  <si>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</si>
  <si>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</si>
  <si>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</si>
  <si>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</si>
  <si>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</si>
  <si>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</si>
  <si>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</si>
  <si>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</si>
  <si>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</si>
  <si>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</si>
  <si>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</si>
  <si>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</si>
  <si>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</si>
  <si>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</si>
  <si>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</si>
  <si>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</si>
  <si>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</si>
  <si>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</si>
  <si>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</si>
  <si>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</si>
  <si>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</si>
  <si>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</si>
  <si>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</si>
  <si>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</si>
  <si>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</si>
  <si>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</si>
  <si>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</si>
  <si>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</si>
  <si>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</si>
  <si>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</si>
  <si>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</si>
  <si>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</si>
  <si>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</si>
  <si>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</si>
  <si>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</si>
  <si>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</si>
  <si>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</si>
  <si>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</si>
  <si>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</si>
  <si>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</si>
  <si>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</si>
  <si>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</si>
  <si>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</si>
  <si>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</si>
  <si>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</si>
  <si>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</si>
  <si>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</si>
  <si>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</si>
  <si>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</si>
  <si>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</si>
  <si>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</si>
  <si>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</si>
  <si>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</si>
  <si>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</si>
  <si>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</si>
  <si>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</si>
  <si>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</si>
  <si>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</si>
  <si>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</si>
  <si>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</si>
  <si>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</si>
  <si>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</si>
  <si>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</si>
  <si>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</si>
  <si>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</si>
  <si>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</si>
  <si>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</si>
  <si>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</si>
  <si>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</si>
  <si>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</si>
  <si>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</si>
  <si>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</si>
  <si>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</si>
  <si>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</si>
  <si>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</si>
  <si>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</si>
  <si>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</si>
  <si>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</si>
  <si>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</si>
  <si>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</si>
  <si>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</si>
  <si>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</si>
  <si>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</si>
  <si>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</si>
  <si>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</si>
  <si>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</si>
  <si>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</si>
  <si>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</si>
  <si>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</si>
  <si>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</si>
  <si>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</si>
  <si>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</si>
  <si>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</si>
  <si>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</si>
  <si>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</si>
  <si>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</si>
  <si>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</si>
  <si>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</si>
  <si>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</si>
  <si>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</si>
  <si>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</si>
  <si>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</si>
  <si>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</si>
  <si>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</si>
  <si>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</si>
  <si>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</si>
  <si>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</si>
  <si>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</si>
  <si>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</si>
  <si>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</si>
  <si>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</si>
  <si>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</si>
  <si>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</si>
  <si>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</si>
  <si>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</si>
  <si>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</si>
  <si>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</si>
  <si>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</si>
  <si>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</si>
  <si>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</si>
  <si>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</si>
  <si>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</si>
  <si>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</si>
  <si>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</si>
  <si>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</si>
  <si>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</si>
  <si>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</si>
  <si>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</si>
  <si>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</si>
  <si>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</si>
  <si>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</si>
  <si>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</si>
  <si>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</si>
  <si>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</si>
  <si>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</si>
  <si>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</si>
  <si>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</si>
  <si>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</si>
  <si>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</si>
  <si>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</si>
  <si>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</si>
  <si>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</si>
  <si>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</si>
  <si>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</si>
  <si>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</si>
  <si>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</si>
  <si>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</si>
  <si>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</si>
  <si>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</si>
  <si>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</si>
  <si>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</si>
  <si>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</si>
  <si>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</si>
  <si>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</si>
  <si>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</si>
  <si>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</si>
  <si>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</si>
  <si>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</si>
  <si>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</si>
  <si>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</si>
  <si>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</si>
  <si>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</si>
  <si>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</si>
  <si>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</si>
  <si>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</si>
  <si>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</si>
  <si>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</si>
  <si>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</si>
  <si>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</si>
  <si>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</si>
  <si>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</si>
  <si>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</si>
  <si>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</si>
  <si>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</si>
  <si>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</si>
  <si>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</si>
  <si>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</si>
  <si>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</si>
  <si>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</si>
  <si>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</si>
  <si>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</si>
  <si>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</si>
  <si>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</si>
  <si>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</si>
  <si>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</si>
  <si>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</si>
  <si>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</si>
  <si>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</si>
  <si>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</si>
  <si>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</si>
  <si>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</si>
  <si>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</si>
  <si>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</si>
  <si>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</si>
  <si>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</si>
  <si>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</si>
  <si>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</si>
  <si>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</si>
  <si>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</si>
  <si>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</si>
  <si>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</si>
  <si>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</si>
  <si>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</si>
  <si>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</si>
  <si>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</si>
  <si>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</si>
  <si>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</si>
  <si>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</si>
  <si>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</si>
  <si>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</si>
  <si>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</si>
  <si>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</si>
  <si>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</si>
  <si>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</si>
  <si>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</si>
  <si>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</si>
  <si>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</si>
  <si>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</si>
  <si>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</si>
  <si>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</si>
  <si>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</si>
  <si>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</si>
  <si>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</si>
  <si>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</si>
  <si>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</si>
  <si>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</si>
  <si>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</si>
  <si>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</si>
  <si>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</si>
  <si>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</si>
  <si>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</si>
  <si>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</si>
  <si>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</si>
  <si>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</si>
  <si>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</si>
  <si>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</si>
  <si>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</si>
  <si>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</si>
  <si>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</si>
  <si>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</si>
  <si>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</si>
  <si>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</si>
  <si>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</si>
  <si>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</si>
  <si>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</si>
  <si>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</si>
  <si>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</si>
  <si>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</si>
  <si>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</si>
  <si>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</si>
  <si>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</si>
  <si>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</si>
  <si>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</si>
  <si>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</si>
  <si>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</si>
  <si>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</si>
  <si>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</si>
  <si>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</si>
  <si>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</si>
  <si>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</si>
  <si>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</si>
  <si>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</si>
  <si>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</si>
  <si>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</si>
  <si>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</si>
  <si>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</si>
  <si>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</si>
  <si>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</si>
  <si>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</si>
  <si>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</si>
  <si>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</si>
  <si>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</si>
  <si>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</si>
  <si>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</si>
  <si>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</si>
  <si>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</si>
  <si>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</si>
  <si>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</si>
  <si>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</si>
  <si>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</si>
  <si>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</si>
  <si>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</si>
  <si>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</si>
  <si>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</si>
  <si>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</si>
  <si>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</si>
  <si>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</si>
  <si>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</si>
  <si>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</si>
  <si>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</si>
  <si>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</si>
  <si>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</si>
  <si>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</si>
  <si>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</si>
  <si>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</si>
  <si>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</si>
  <si>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</si>
  <si>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</si>
  <si>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</si>
  <si>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</si>
  <si>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</si>
  <si>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</si>
  <si>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</si>
  <si>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</si>
  <si>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</si>
  <si>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</si>
  <si>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</si>
  <si>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</si>
  <si>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</si>
  <si>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</si>
  <si>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</si>
  <si>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</si>
  <si>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</si>
  <si>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</si>
  <si>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</si>
  <si>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</si>
  <si>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</si>
  <si>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</si>
  <si>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</si>
  <si>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</si>
  <si>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</si>
  <si>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</si>
  <si>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</si>
  <si>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</si>
  <si>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</si>
  <si>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</si>
  <si>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</si>
  <si>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</si>
  <si>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</si>
  <si>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</si>
  <si>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</si>
  <si>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</si>
  <si>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</si>
  <si>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</si>
  <si>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</si>
  <si>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</si>
  <si>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</si>
  <si>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</si>
  <si>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</si>
  <si>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</si>
  <si>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</si>
  <si>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</si>
  <si>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</si>
  <si>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</si>
  <si>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</si>
  <si>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</si>
  <si>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</si>
  <si>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</si>
  <si>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</si>
  <si>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</si>
  <si>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</si>
  <si>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</si>
  <si>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</si>
  <si>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</si>
  <si>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</si>
  <si>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</si>
  <si>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</si>
  <si>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</si>
  <si>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</si>
  <si>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</si>
  <si>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</si>
  <si>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</si>
  <si>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</si>
  <si>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</si>
  <si>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</si>
  <si>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</si>
  <si>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</si>
  <si>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</si>
  <si>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</si>
  <si>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</si>
  <si>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</si>
  <si>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</si>
  <si>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</si>
  <si>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</si>
  <si>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</si>
  <si>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</si>
  <si>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</si>
  <si>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</si>
  <si>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</si>
  <si>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</si>
  <si>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</si>
  <si>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</si>
  <si>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</si>
  <si>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</si>
  <si>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</si>
  <si>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</si>
  <si>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</si>
  <si>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</si>
  <si>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</si>
  <si>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</si>
  <si>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</si>
  <si>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</si>
  <si>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</si>
  <si>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</si>
  <si>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</si>
  <si>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</si>
  <si>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</si>
  <si>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</si>
  <si>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</si>
  <si>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</si>
  <si>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</si>
  <si>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</si>
  <si>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</si>
  <si>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</si>
  <si>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</si>
  <si>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</si>
  <si>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</si>
  <si>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</si>
  <si>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</si>
  <si>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</si>
  <si>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</si>
  <si>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</si>
  <si>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</si>
  <si>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</si>
  <si>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</si>
  <si>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</si>
  <si>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</si>
  <si>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</si>
  <si>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</si>
  <si>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</si>
  <si>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</si>
  <si>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</si>
  <si>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</si>
  <si>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</si>
  <si>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</si>
  <si>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</si>
  <si>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</si>
  <si>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</si>
  <si>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</si>
  <si>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</si>
  <si>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</si>
  <si>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</si>
  <si>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</si>
  <si>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</si>
  <si>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</si>
  <si>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</si>
  <si>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</si>
  <si>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</si>
  <si>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</si>
  <si>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</si>
  <si>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</si>
  <si>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</si>
  <si>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</si>
  <si>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</si>
  <si>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</si>
  <si>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</si>
  <si>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</si>
  <si>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</si>
  <si>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</si>
  <si>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</si>
  <si>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</si>
  <si>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</si>
  <si>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</si>
  <si>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</si>
  <si>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</si>
  <si>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</si>
  <si>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</si>
  <si>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</si>
  <si>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</si>
  <si>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</si>
  <si>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</si>
  <si>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</si>
  <si>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</si>
  <si>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</si>
  <si>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</si>
  <si>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</si>
  <si>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</si>
  <si>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</si>
  <si>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</si>
  <si>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</si>
  <si>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</si>
  <si>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</si>
  <si>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</si>
  <si>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</si>
  <si>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</si>
  <si>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</si>
  <si>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</si>
  <si>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</si>
  <si>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</si>
  <si>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</si>
  <si>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</si>
  <si>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</si>
  <si>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</si>
  <si>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</si>
  <si>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</si>
  <si>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</si>
  <si>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</si>
  <si>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</si>
  <si>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</si>
  <si>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</si>
  <si>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</si>
  <si>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</si>
  <si>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</si>
  <si>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</si>
  <si>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</si>
  <si>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</si>
  <si>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</si>
  <si>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</si>
  <si>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</si>
  <si>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</si>
  <si>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</si>
  <si>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</si>
  <si>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</si>
  <si>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</si>
  <si>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</si>
  <si>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</si>
  <si>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</si>
  <si>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</si>
  <si>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</si>
  <si>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</si>
  <si>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</si>
  <si>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</si>
  <si>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</si>
  <si>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</si>
  <si>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</si>
  <si>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</si>
  <si>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</si>
  <si>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</si>
  <si>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</si>
  <si>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</si>
  <si>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</si>
  <si>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</si>
  <si>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</si>
  <si>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</si>
  <si>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</si>
  <si>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</si>
  <si>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</si>
  <si>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</si>
  <si>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</si>
  <si>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</si>
  <si>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</si>
  <si>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</si>
  <si>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</si>
  <si>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</si>
  <si>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</si>
  <si>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</si>
  <si>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</si>
  <si>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</si>
  <si>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</si>
  <si>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</si>
  <si>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</si>
  <si>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</si>
  <si>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</si>
  <si>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</si>
  <si>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</si>
  <si>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</si>
  <si>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</si>
  <si>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</si>
  <si>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</si>
  <si>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</si>
  <si>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</si>
  <si>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</si>
  <si>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</si>
  <si>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</si>
  <si>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</si>
  <si>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</si>
  <si>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</si>
  <si>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</si>
  <si>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</si>
  <si>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</si>
  <si>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</si>
  <si>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</si>
  <si>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</si>
  <si>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</si>
  <si>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</si>
  <si>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</si>
  <si>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</si>
  <si>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</si>
  <si>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</si>
  <si>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</si>
  <si>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</si>
  <si>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</si>
  <si>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</si>
  <si>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</si>
  <si>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</si>
  <si>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</si>
  <si>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</si>
  <si>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</si>
  <si>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</si>
  <si>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</si>
  <si>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</si>
  <si>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</si>
  <si>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</si>
  <si>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</si>
  <si>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</si>
  <si>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</si>
  <si>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</si>
  <si>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</si>
  <si>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</si>
  <si>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</si>
  <si>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</si>
  <si>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</si>
  <si>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</si>
  <si>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</si>
  <si>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</si>
  <si>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</si>
  <si>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</si>
  <si>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</si>
  <si>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</si>
  <si>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</si>
  <si>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</si>
  <si>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</si>
  <si>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</si>
  <si>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</si>
  <si>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</si>
  <si>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</si>
  <si>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</si>
  <si>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</si>
  <si>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</si>
  <si>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</si>
  <si>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</si>
  <si>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</si>
  <si>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</si>
  <si>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</si>
  <si>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</si>
  <si>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</si>
  <si>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</si>
  <si>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</si>
  <si>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</si>
  <si>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</si>
  <si>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</si>
  <si>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</si>
  <si>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</si>
  <si>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</si>
  <si>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</si>
  <si>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</si>
  <si>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</si>
  <si>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</si>
  <si>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</si>
  <si>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</si>
  <si>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</si>
  <si>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</si>
  <si>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</si>
  <si>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</si>
  <si>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</si>
  <si>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</si>
  <si>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</si>
  <si>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</si>
  <si>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</si>
  <si>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</si>
  <si>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</si>
  <si>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</si>
  <si>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</si>
  <si>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</si>
  <si>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</si>
  <si>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</si>
  <si>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</si>
  <si>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</si>
  <si>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</si>
  <si>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</si>
  <si>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</si>
  <si>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</si>
  <si>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</si>
  <si>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</si>
  <si>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</si>
  <si>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</si>
  <si>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</si>
  <si>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</si>
  <si>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</si>
  <si>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</si>
  <si>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</si>
  <si>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</si>
  <si>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</si>
  <si>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</si>
  <si>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</si>
  <si>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</si>
  <si>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</si>
  <si>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</si>
  <si>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</si>
  <si>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</si>
  <si>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</si>
  <si>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</si>
  <si>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</si>
  <si>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</si>
  <si>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</si>
  <si>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</si>
  <si>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</si>
  <si>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</si>
  <si>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</si>
  <si>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</si>
  <si>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</si>
  <si>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</si>
  <si>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</si>
  <si>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</si>
  <si>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</si>
  <si>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</si>
  <si>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</si>
  <si>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</si>
  <si>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</si>
  <si>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</si>
  <si>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</si>
  <si>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</si>
  <si>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</si>
  <si>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</si>
  <si>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</si>
  <si>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</si>
  <si>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</si>
  <si>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</si>
  <si>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</si>
  <si>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</si>
  <si>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</si>
  <si>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</si>
  <si>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</si>
  <si>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</si>
  <si>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</si>
  <si>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</si>
  <si>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</si>
  <si>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</si>
  <si>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</si>
  <si>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</si>
  <si>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</si>
  <si>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</si>
  <si>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</si>
  <si>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</si>
  <si>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</si>
  <si>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</si>
  <si>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</si>
  <si>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</si>
  <si>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</si>
  <si>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</si>
  <si>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</si>
  <si>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</si>
  <si>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</si>
  <si>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</si>
  <si>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</si>
  <si>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</si>
  <si>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</si>
  <si>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</si>
  <si>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</si>
  <si>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</si>
  <si>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</si>
  <si>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</si>
  <si>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</si>
  <si>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</si>
  <si>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</si>
  <si>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</si>
  <si>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</si>
  <si>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</si>
  <si>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</si>
  <si>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</si>
  <si>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</si>
  <si>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</si>
  <si>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</si>
  <si>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</si>
  <si>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</si>
  <si>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</si>
  <si>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</si>
  <si>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</si>
  <si>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</si>
  <si>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</si>
  <si>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</si>
  <si>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</si>
  <si>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</si>
  <si>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</si>
  <si>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</si>
  <si>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</si>
  <si>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</si>
  <si>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</si>
  <si>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</si>
  <si>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</si>
  <si>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</si>
  <si>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</si>
  <si>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</si>
  <si>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</si>
  <si>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</si>
  <si>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</si>
  <si>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</si>
  <si>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</si>
  <si>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</si>
  <si>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</si>
  <si>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</si>
  <si>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</si>
  <si>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</si>
  <si>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</si>
  <si>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</si>
  <si>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</si>
  <si>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</si>
  <si>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</si>
  <si>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</si>
  <si>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</si>
  <si>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</si>
  <si>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</si>
  <si>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</si>
  <si>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</si>
  <si>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</si>
  <si>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</si>
  <si>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</si>
  <si>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</si>
  <si>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</si>
  <si>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</si>
  <si>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</si>
  <si>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</si>
  <si>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</si>
  <si>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</si>
  <si>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</si>
  <si>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</si>
  <si>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</si>
  <si>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</si>
  <si>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</si>
  <si>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</si>
  <si>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</si>
  <si>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</si>
  <si>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</si>
  <si>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</si>
  <si>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</si>
  <si>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</si>
  <si>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</si>
  <si>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</si>
  <si>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</si>
  <si>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</si>
  <si>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</si>
  <si>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</si>
  <si>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</si>
  <si>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</si>
  <si>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</si>
  <si>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</si>
  <si>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</si>
  <si>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</si>
  <si>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</si>
  <si>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</si>
  <si>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</si>
  <si>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</si>
  <si>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</si>
  <si>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</si>
  <si>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</si>
  <si>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</si>
  <si>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</si>
  <si>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</si>
  <si>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</si>
  <si>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</si>
  <si>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</si>
  <si>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</si>
  <si>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</si>
  <si>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</si>
  <si>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</si>
  <si>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</si>
  <si>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</si>
  <si>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</si>
  <si>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</si>
  <si>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</si>
  <si>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</si>
  <si>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</si>
  <si>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</si>
  <si>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</si>
  <si>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</si>
  <si>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</si>
  <si>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</si>
  <si>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</si>
  <si>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</si>
  <si>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</si>
  <si>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</si>
  <si>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</si>
  <si>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</si>
  <si>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</si>
  <si>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</si>
  <si>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</si>
  <si>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</si>
  <si>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</si>
  <si>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</si>
  <si>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</si>
  <si>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</si>
  <si>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</si>
  <si>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</si>
  <si>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</si>
  <si>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</si>
  <si>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</si>
  <si>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</si>
  <si>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</si>
  <si>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</si>
  <si>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</si>
  <si>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</si>
  <si>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</si>
  <si>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</si>
  <si>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</si>
  <si>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</si>
  <si>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</si>
  <si>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</si>
  <si>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</si>
  <si>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</si>
  <si>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</si>
  <si>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</si>
  <si>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</si>
  <si>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</si>
  <si>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</si>
  <si>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</si>
  <si>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</si>
  <si>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</si>
  <si>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</si>
  <si>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</si>
  <si>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</si>
  <si>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</si>
  <si>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</si>
  <si>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</si>
  <si>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</si>
  <si>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</si>
  <si>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</si>
  <si>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</si>
  <si>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</si>
  <si>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</si>
  <si>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</si>
  <si>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</si>
  <si>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</si>
  <si>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</si>
  <si>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</si>
  <si>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</si>
  <si>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</si>
  <si>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</si>
  <si>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</si>
  <si>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</si>
  <si>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</si>
  <si>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</si>
  <si>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</si>
  <si>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</si>
  <si>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</si>
  <si>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</si>
  <si>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</si>
  <si>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</si>
  <si>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</si>
  <si>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</si>
  <si>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</si>
  <si>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</si>
  <si>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</si>
  <si>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</si>
  <si>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</si>
  <si>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</si>
  <si>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</si>
  <si>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</si>
  <si>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</si>
  <si>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</si>
  <si>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</si>
  <si>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</si>
  <si>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</si>
  <si>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</si>
  <si>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</si>
  <si>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</si>
  <si>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</si>
  <si>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</si>
  <si>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</si>
  <si>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</si>
  <si>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</si>
  <si>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</si>
  <si>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</si>
  <si>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</si>
  <si>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</si>
  <si>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</si>
  <si>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</si>
  <si>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</si>
  <si>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</si>
  <si>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</si>
  <si>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</si>
  <si>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</si>
  <si>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</si>
  <si>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</si>
  <si>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</si>
  <si>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</si>
  <si>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</si>
  <si>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</si>
  <si>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</si>
  <si>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</si>
  <si>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</si>
  <si>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</si>
  <si>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</si>
  <si>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</si>
  <si>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</si>
  <si>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</si>
  <si>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</si>
  <si>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</si>
  <si>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</si>
  <si>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</si>
  <si>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</si>
  <si>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</si>
  <si>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</si>
  <si>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</si>
  <si>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</si>
  <si>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</si>
  <si>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</si>
  <si>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</si>
  <si>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</si>
  <si>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</si>
  <si>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</si>
  <si>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</si>
  <si>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</si>
  <si>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</si>
  <si>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</si>
  <si>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</si>
  <si>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</si>
  <si>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</si>
  <si>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</si>
  <si>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</si>
  <si>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</si>
  <si>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</si>
  <si>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</si>
  <si>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</si>
  <si>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</si>
  <si>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</si>
  <si>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</si>
  <si>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</si>
  <si>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</si>
  <si>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</si>
  <si>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</si>
  <si>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</si>
  <si>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</si>
  <si>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</si>
  <si>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</si>
  <si>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</si>
  <si>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</si>
  <si>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</si>
  <si>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</si>
  <si>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</si>
  <si>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</si>
  <si>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</si>
  <si>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</si>
  <si>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</si>
  <si>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</si>
  <si>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</si>
  <si>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</si>
  <si>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</si>
  <si>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</si>
  <si>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</si>
  <si>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</si>
  <si>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</si>
  <si>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</si>
  <si>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</si>
  <si>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</si>
  <si>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</si>
  <si>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</si>
  <si>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</si>
  <si>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</si>
  <si>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</si>
  <si>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</si>
  <si>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</si>
  <si>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</si>
  <si>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</si>
  <si>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</si>
  <si>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</si>
  <si>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</si>
  <si>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</si>
  <si>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</si>
  <si>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</si>
  <si>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</si>
  <si>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</si>
  <si>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</si>
  <si>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</si>
  <si>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</si>
  <si>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</si>
  <si>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</si>
  <si>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</si>
  <si>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</si>
  <si>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</si>
  <si>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</si>
  <si>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</si>
  <si>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</si>
  <si>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</si>
  <si>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</si>
  <si>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</si>
  <si>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</si>
  <si>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</si>
  <si>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</si>
  <si>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</si>
  <si>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</si>
  <si>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</si>
  <si>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</si>
  <si>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</si>
  <si>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</si>
  <si>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</si>
  <si>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</si>
  <si>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</si>
  <si>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</si>
  <si>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</si>
  <si>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</si>
  <si>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</si>
  <si>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</si>
  <si>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</si>
  <si>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</si>
  <si>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</si>
  <si>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</si>
  <si>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</si>
  <si>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</si>
  <si>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</si>
  <si>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</si>
  <si>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</si>
  <si>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</si>
  <si>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</si>
  <si>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</si>
  <si>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</si>
  <si>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</si>
  <si>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</si>
  <si>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</si>
  <si>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</si>
  <si>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</si>
  <si>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</si>
  <si>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</si>
  <si>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</si>
  <si>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</si>
  <si>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</si>
  <si>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</si>
  <si>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</si>
  <si>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</si>
  <si>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</si>
  <si>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</si>
  <si>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</si>
  <si>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</si>
  <si>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</si>
  <si>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</si>
  <si>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</si>
  <si>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</si>
  <si>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</si>
  <si>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</si>
  <si>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</si>
  <si>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</si>
  <si>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</si>
  <si>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</si>
  <si>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</si>
  <si>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</si>
  <si>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</si>
  <si>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</si>
  <si>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</si>
  <si>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</si>
  <si>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</si>
  <si>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</si>
  <si>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</si>
  <si>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</si>
  <si>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</si>
  <si>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</si>
  <si>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</si>
  <si>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</si>
  <si>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</si>
  <si>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</si>
  <si>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</si>
  <si>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</si>
  <si>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</si>
  <si>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</si>
  <si>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</si>
  <si>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</si>
  <si>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</si>
  <si>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</si>
  <si>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</si>
  <si>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</si>
  <si>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</si>
  <si>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</si>
  <si>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</si>
  <si>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</si>
  <si>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</si>
  <si>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</si>
  <si>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</si>
  <si>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</si>
  <si>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</si>
  <si>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</si>
  <si>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</si>
  <si>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</si>
  <si>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</si>
  <si>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</si>
  <si>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</si>
  <si>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</si>
  <si>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</si>
  <si>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</si>
  <si>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</si>
  <si>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</si>
  <si>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</si>
  <si>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</si>
  <si>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</si>
  <si>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</si>
  <si>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</si>
  <si>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</si>
  <si>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</si>
  <si>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</si>
  <si>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</si>
  <si>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</si>
  <si>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</si>
  <si>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</si>
  <si>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</si>
  <si>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</si>
  <si>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</si>
  <si>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</si>
  <si>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</si>
  <si>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</si>
  <si>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</si>
  <si>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</si>
  <si>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</si>
  <si>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</si>
  <si>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</si>
  <si>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</si>
  <si>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</si>
  <si>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</si>
  <si>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</si>
  <si>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</si>
  <si>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</si>
  <si>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</si>
  <si>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</si>
  <si>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</si>
  <si>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</si>
  <si>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</si>
  <si>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</si>
  <si>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</si>
  <si>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</si>
  <si>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</si>
  <si>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</si>
  <si>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</si>
  <si>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</si>
  <si>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</si>
  <si>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</si>
  <si>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</si>
  <si>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</si>
  <si>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</si>
  <si>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</si>
  <si>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</si>
  <si>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</si>
  <si>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</si>
  <si>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</si>
  <si>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</si>
  <si>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</si>
  <si>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</si>
  <si>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</si>
  <si>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</si>
  <si>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</si>
  <si>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</si>
  <si>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</si>
  <si>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</si>
  <si>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</si>
  <si>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</si>
  <si>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</si>
  <si>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</si>
  <si>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</si>
  <si>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</si>
  <si>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</si>
  <si>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</si>
  <si>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</si>
  <si>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</si>
  <si>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</si>
  <si>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</si>
  <si>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</si>
  <si>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</si>
  <si>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</si>
  <si>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</si>
  <si>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</si>
  <si>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</si>
  <si>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</si>
  <si>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</si>
  <si>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</si>
  <si>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</si>
  <si>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</si>
  <si>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</si>
  <si>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</si>
  <si>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</si>
  <si>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</si>
  <si>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</si>
  <si>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</si>
  <si>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</si>
  <si>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</si>
  <si>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</si>
  <si>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</si>
  <si>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</si>
  <si>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</si>
  <si>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</si>
  <si>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</si>
  <si>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</si>
  <si>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</si>
  <si>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</si>
  <si>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</si>
  <si>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</si>
  <si>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</si>
  <si>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</si>
  <si>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</si>
  <si>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</si>
  <si>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</si>
  <si>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</si>
  <si>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</si>
  <si>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</si>
  <si>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</si>
  <si>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</si>
  <si>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</si>
  <si>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</si>
  <si>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</si>
  <si>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</si>
  <si>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</si>
  <si>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</si>
  <si>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</si>
  <si>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</si>
  <si>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</si>
  <si>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</si>
  <si>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</si>
  <si>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</si>
  <si>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</si>
  <si>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</si>
  <si>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</si>
  <si>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</si>
  <si>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</si>
  <si>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</si>
  <si>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</si>
  <si>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</si>
  <si>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</si>
  <si>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</si>
  <si>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</si>
  <si>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</si>
  <si>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</si>
  <si>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</si>
  <si>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</si>
  <si>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</si>
  <si>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</si>
  <si>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</si>
  <si>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</si>
  <si>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</si>
  <si>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</si>
  <si>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</si>
  <si>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</si>
  <si>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</si>
  <si>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</si>
  <si>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</si>
  <si>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</si>
  <si>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</si>
  <si>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</si>
  <si>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</si>
  <si>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</si>
  <si>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</si>
  <si>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</si>
  <si>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</si>
  <si>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</si>
  <si>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</si>
  <si>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</si>
  <si>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</si>
  <si>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</si>
  <si>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</si>
  <si>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</si>
  <si>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</si>
  <si>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</si>
  <si>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</si>
  <si>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</si>
  <si>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</si>
  <si>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</si>
  <si>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</si>
  <si>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</si>
  <si>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</si>
  <si>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</si>
  <si>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</si>
  <si>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</si>
  <si>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</si>
  <si>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</si>
  <si>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</si>
  <si>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</si>
  <si>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</si>
  <si>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</si>
  <si>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</si>
  <si>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</si>
  <si>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</si>
  <si>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</si>
  <si>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</si>
  <si>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</si>
  <si>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</si>
  <si>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</si>
  <si>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</si>
  <si>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</si>
  <si>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</si>
  <si>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</si>
  <si>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</si>
  <si>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</si>
  <si>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</si>
  <si>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</si>
  <si>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</si>
  <si>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</si>
  <si>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</si>
  <si>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</si>
  <si>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</si>
  <si>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</si>
  <si>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</si>
  <si>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</si>
  <si>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</si>
  <si>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</si>
  <si>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</si>
  <si>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</si>
  <si>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</si>
  <si>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</si>
  <si>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</si>
  <si>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</si>
  <si>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</si>
  <si>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</si>
  <si>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</si>
  <si>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</si>
  <si>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</si>
  <si>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</si>
  <si>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</si>
  <si>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</si>
  <si>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</si>
  <si>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</si>
  <si>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</si>
  <si>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</si>
  <si>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</si>
  <si>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</si>
  <si>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</si>
  <si>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</si>
  <si>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</si>
  <si>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</si>
  <si>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</si>
  <si>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</si>
  <si>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</si>
  <si>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</si>
  <si>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</si>
  <si>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</si>
  <si>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</si>
  <si>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</si>
  <si>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</si>
  <si>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</si>
  <si>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</si>
  <si>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</si>
  <si>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</si>
  <si>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</si>
  <si>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</si>
  <si>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</si>
  <si>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</si>
  <si>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</si>
  <si>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</si>
  <si>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</si>
  <si>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</si>
  <si>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</si>
  <si>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</si>
  <si>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</si>
  <si>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</si>
  <si>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</si>
  <si>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</si>
  <si>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</si>
  <si>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</si>
  <si>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</si>
  <si>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</si>
  <si>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</si>
  <si>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</si>
  <si>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</si>
  <si>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</si>
  <si>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</si>
  <si>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</si>
  <si>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</si>
  <si>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</si>
  <si>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</si>
  <si>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</si>
  <si>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</si>
  <si>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</si>
  <si>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</si>
  <si>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</si>
  <si>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</si>
  <si>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</si>
  <si>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</si>
  <si>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</si>
  <si>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</si>
  <si>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</si>
  <si>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</si>
  <si>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</si>
  <si>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</si>
  <si>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</si>
  <si>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</si>
  <si>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</si>
  <si>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</si>
  <si>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</si>
  <si>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</si>
  <si>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</si>
  <si>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</si>
  <si>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</si>
  <si>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</si>
  <si>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</si>
  <si>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</si>
  <si>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</si>
  <si>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</si>
  <si>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</si>
  <si>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</si>
  <si>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</si>
  <si>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</si>
  <si>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</si>
  <si>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</si>
  <si>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</si>
  <si>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</si>
  <si>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</si>
  <si>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</si>
  <si>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</si>
  <si>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</si>
  <si>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</si>
  <si>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</si>
  <si>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</si>
  <si>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</si>
  <si>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</si>
  <si>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</si>
  <si>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</si>
  <si>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</si>
  <si>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</si>
  <si>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</si>
  <si>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</si>
  <si>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</si>
  <si>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</si>
  <si>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</si>
  <si>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</si>
  <si>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</si>
  <si>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</si>
  <si>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</si>
  <si>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</si>
  <si>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</si>
  <si>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</si>
  <si>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</si>
  <si>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</si>
  <si>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</si>
  <si>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</si>
  <si>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</si>
  <si>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</si>
  <si>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</si>
  <si>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</si>
  <si>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</si>
  <si>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</si>
  <si>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</si>
  <si>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</si>
  <si>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</si>
  <si>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</si>
  <si>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</si>
  <si>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</si>
  <si>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</si>
  <si>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</si>
  <si>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</si>
  <si>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</si>
  <si>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</si>
  <si>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</si>
  <si>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</si>
  <si>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</si>
  <si>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</si>
  <si>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</si>
  <si>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</si>
  <si>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</si>
  <si>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</si>
  <si>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</si>
  <si>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</si>
  <si>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</si>
  <si>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</si>
  <si>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</si>
  <si>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</si>
  <si>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</si>
  <si>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</si>
  <si>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</si>
  <si>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</si>
  <si>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</si>
  <si>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</si>
  <si>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</si>
  <si>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</si>
  <si>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</si>
  <si>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</si>
  <si>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</si>
  <si>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</si>
  <si>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</si>
  <si>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</si>
  <si>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</si>
  <si>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</si>
  <si>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</si>
  <si>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</si>
  <si>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</si>
  <si>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</si>
  <si>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</si>
  <si>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</si>
  <si>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</si>
  <si>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</si>
  <si>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</si>
  <si>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</si>
  <si>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</si>
  <si>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</si>
  <si>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</si>
  <si>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</si>
  <si>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</si>
  <si>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</si>
  <si>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</si>
  <si>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</si>
  <si>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</si>
  <si>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</si>
  <si>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</si>
  <si>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</si>
  <si>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</si>
  <si>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</si>
  <si>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</si>
  <si>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</si>
  <si>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</si>
  <si>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</si>
  <si>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</si>
  <si>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</si>
  <si>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</si>
  <si>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</si>
  <si>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</si>
  <si>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</si>
  <si>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</si>
  <si>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</si>
  <si>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</si>
  <si>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</si>
  <si>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</si>
  <si>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</si>
  <si>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</si>
  <si>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</si>
  <si>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</si>
  <si>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</si>
  <si>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</si>
  <si>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</si>
  <si>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</si>
  <si>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</si>
  <si>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</si>
  <si>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</si>
  <si>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</si>
  <si>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</si>
  <si>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</si>
  <si>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</si>
  <si>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</si>
  <si>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</si>
  <si>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</si>
  <si>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</si>
  <si>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</si>
  <si>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</si>
  <si>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</si>
  <si>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</si>
  <si>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</si>
  <si>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</si>
  <si>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</si>
  <si>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</si>
  <si>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</si>
  <si>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</si>
  <si>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</si>
  <si>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</si>
  <si>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</si>
  <si>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</si>
  <si>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</si>
  <si>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</si>
  <si>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</si>
  <si>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</si>
  <si>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</si>
  <si>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</si>
  <si>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</si>
  <si>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</si>
  <si>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</si>
  <si>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</si>
  <si>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</si>
  <si>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</si>
  <si>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</si>
  <si>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</si>
  <si>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</si>
  <si>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</si>
  <si>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</si>
  <si>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</si>
  <si>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</si>
  <si>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</si>
  <si>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</si>
  <si>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</si>
  <si>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</si>
  <si>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</si>
  <si>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</si>
  <si>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</si>
  <si>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</si>
  <si>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</si>
  <si>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</si>
  <si>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</si>
  <si>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</si>
  <si>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</si>
  <si>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</si>
  <si>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</si>
  <si>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</si>
  <si>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</si>
  <si>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</si>
  <si>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</si>
  <si>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</si>
  <si>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</si>
  <si>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</si>
  <si>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</si>
  <si>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</si>
  <si>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</si>
  <si>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</si>
  <si>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</si>
  <si>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</si>
  <si>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</si>
  <si>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</si>
  <si>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</si>
  <si>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</si>
  <si>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</si>
  <si>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</si>
  <si>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</si>
  <si>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</si>
  <si>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</si>
  <si>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</si>
  <si>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</si>
  <si>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</si>
  <si>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</si>
  <si>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</si>
  <si>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</si>
  <si>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</si>
  <si>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</si>
  <si>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</si>
  <si>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</si>
  <si>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</si>
  <si>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</si>
  <si>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</si>
  <si>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</si>
  <si>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</si>
  <si>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</si>
  <si>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</si>
  <si>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</si>
  <si>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</si>
  <si>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</si>
  <si>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</si>
  <si>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</si>
  <si>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</si>
  <si>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</si>
  <si>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</si>
  <si>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</si>
  <si>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</si>
  <si>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</si>
  <si>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</si>
  <si>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</si>
  <si>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</si>
  <si>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</si>
  <si>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</si>
  <si>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</si>
  <si>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</si>
  <si>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</si>
  <si>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</si>
  <si>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</si>
  <si>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</si>
  <si>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</si>
  <si>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</si>
  <si>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</si>
  <si>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</si>
  <si>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</si>
  <si>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</si>
  <si>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</si>
  <si>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</si>
  <si>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</si>
  <si>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</si>
  <si>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</si>
  <si>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</si>
  <si>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</si>
  <si>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</si>
  <si>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</si>
  <si>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</si>
  <si>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</si>
  <si>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</si>
  <si>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</si>
  <si>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</si>
  <si>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</si>
  <si>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</si>
  <si>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</si>
  <si>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</si>
  <si>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</si>
  <si>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</si>
  <si>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</si>
  <si>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</si>
  <si>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</si>
  <si>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</si>
  <si>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</si>
  <si>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</si>
  <si>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</si>
  <si>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</si>
  <si>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</si>
  <si>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</si>
  <si>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</si>
  <si>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</si>
  <si>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</si>
  <si>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</si>
  <si>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</si>
  <si>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</si>
  <si>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</si>
  <si>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</si>
  <si>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</si>
  <si>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</si>
  <si>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</si>
  <si>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</si>
  <si>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</si>
  <si>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</si>
  <si>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</si>
  <si>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</si>
  <si>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</si>
  <si>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</si>
  <si>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</si>
  <si>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</si>
  <si>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</si>
  <si>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</si>
  <si>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</si>
  <si>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</si>
  <si>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</si>
  <si>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</si>
  <si>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</si>
  <si>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</si>
  <si>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</si>
  <si>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</si>
  <si>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</si>
  <si>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</si>
  <si>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</si>
  <si>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</si>
  <si>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</si>
  <si>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</si>
  <si>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</si>
  <si>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</si>
  <si>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</si>
  <si>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</si>
  <si>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</si>
  <si>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</si>
  <si>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</si>
  <si>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</si>
  <si>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</si>
  <si>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</si>
  <si>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</si>
  <si>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</si>
  <si>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</si>
  <si>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</si>
  <si>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</si>
  <si>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</si>
  <si>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</si>
  <si>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</si>
  <si>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</si>
  <si>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</si>
  <si>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</si>
  <si>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</si>
  <si>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</si>
  <si>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</si>
  <si>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</si>
  <si>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</si>
  <si>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</si>
  <si>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</si>
  <si>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</si>
  <si>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</si>
  <si>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</si>
  <si>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</si>
  <si>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</si>
  <si>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</si>
  <si>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</si>
  <si>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</si>
  <si>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</si>
  <si>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</si>
  <si>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</si>
  <si>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</si>
  <si>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</si>
  <si>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</si>
  <si>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</si>
  <si>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</si>
  <si>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</si>
  <si>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</si>
  <si>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</si>
  <si>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</si>
  <si>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</si>
  <si>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</si>
  <si>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</si>
  <si>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</si>
  <si>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</si>
  <si>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</si>
  <si>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</si>
  <si>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</si>
  <si>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</si>
  <si>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</si>
  <si>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</si>
  <si>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</si>
  <si>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</si>
  <si>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</si>
  <si>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</si>
  <si>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</si>
  <si>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</si>
  <si>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</si>
  <si>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</si>
  <si>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</si>
  <si>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</si>
  <si>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</si>
  <si>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</si>
  <si>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</si>
  <si>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</si>
  <si>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</si>
  <si>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</si>
  <si>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</si>
  <si>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</si>
  <si>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</si>
  <si>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</si>
  <si>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</si>
  <si>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</si>
  <si>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</si>
  <si>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</si>
  <si>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</si>
  <si>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</si>
  <si>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</si>
  <si>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</si>
  <si>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</si>
  <si>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</si>
  <si>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</si>
  <si>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</si>
  <si>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</si>
  <si>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</si>
  <si>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</si>
  <si>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</si>
  <si>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</si>
  <si>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</si>
  <si>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</si>
  <si>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</si>
  <si>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</si>
  <si>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</si>
  <si>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</si>
  <si>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</si>
  <si>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</si>
  <si>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</si>
  <si>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</si>
  <si>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</si>
  <si>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</si>
  <si>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</si>
  <si>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</si>
  <si>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</si>
  <si>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</si>
  <si>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</si>
  <si>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</si>
  <si>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</si>
  <si>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</si>
  <si>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</si>
  <si>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</si>
  <si>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</si>
  <si>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</si>
  <si>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</si>
  <si>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</si>
  <si>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</si>
  <si>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</si>
  <si>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</si>
  <si>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</si>
  <si>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</si>
  <si>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</si>
  <si>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</si>
  <si>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</si>
  <si>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</si>
  <si>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</si>
  <si>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</si>
  <si>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</si>
  <si>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</si>
  <si>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</si>
  <si>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</si>
  <si>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</si>
  <si>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</si>
  <si>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</si>
  <si>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</si>
  <si>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</si>
  <si>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</si>
  <si>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</si>
  <si>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</si>
  <si>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</si>
  <si>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</si>
  <si>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</si>
  <si>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</si>
  <si>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</si>
  <si>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</si>
  <si>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</si>
  <si>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</si>
  <si>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</si>
  <si>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</si>
  <si>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</si>
  <si>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</si>
  <si>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</si>
  <si>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</si>
  <si>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</si>
  <si>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</si>
  <si>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</si>
  <si>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</si>
  <si>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</si>
  <si>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</si>
  <si>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</si>
  <si>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</si>
  <si>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</si>
  <si>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</si>
  <si>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</si>
  <si>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</si>
  <si>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</si>
  <si>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</si>
  <si>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</si>
  <si>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</si>
  <si>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</si>
  <si>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</si>
  <si>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</si>
  <si>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</si>
  <si>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</si>
  <si>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</si>
  <si>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</si>
  <si>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</si>
  <si>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</si>
  <si>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</si>
  <si>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</si>
  <si>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</si>
  <si>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</si>
  <si>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</si>
  <si>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</si>
  <si>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</si>
  <si>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</si>
  <si>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</si>
  <si>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</si>
  <si>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</si>
  <si>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</si>
  <si>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</si>
  <si>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</si>
  <si>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</si>
  <si>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</si>
  <si>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</si>
  <si>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</si>
  <si>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</si>
  <si>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</si>
  <si>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</si>
  <si>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</si>
  <si>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</si>
  <si>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</si>
  <si>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</si>
  <si>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</si>
  <si>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</si>
  <si>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</si>
  <si>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</si>
  <si>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</si>
  <si>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</si>
  <si>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</si>
  <si>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</si>
  <si>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</si>
  <si>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</si>
  <si>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</si>
  <si>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</si>
  <si>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</si>
  <si>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</si>
  <si>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</si>
  <si>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</si>
  <si>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</si>
  <si>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</si>
  <si>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</si>
  <si>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</si>
  <si>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</si>
  <si>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</si>
  <si>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</si>
  <si>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</si>
  <si>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</si>
  <si>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</si>
  <si>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</si>
  <si>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</si>
  <si>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</si>
  <si>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</si>
  <si>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</si>
  <si>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</si>
  <si>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</si>
  <si>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</si>
  <si>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</si>
  <si>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</si>
  <si>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</si>
  <si>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</si>
  <si>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</si>
  <si>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</si>
  <si>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</si>
  <si>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</si>
  <si>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</si>
  <si>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</si>
  <si>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</si>
  <si>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</si>
  <si>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</si>
  <si>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</si>
  <si>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</si>
  <si>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</si>
  <si>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</si>
  <si>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</si>
  <si>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</si>
  <si>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</si>
  <si>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</si>
  <si>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</si>
  <si>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</si>
  <si>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</si>
  <si>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</si>
  <si>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</si>
  <si>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</si>
  <si>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</si>
  <si>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</si>
  <si>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</si>
  <si>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</si>
  <si>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</si>
  <si>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</si>
  <si>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</si>
  <si>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</si>
  <si>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</si>
  <si>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</si>
  <si>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</si>
  <si>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</si>
  <si>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</si>
  <si>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</si>
  <si>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</si>
  <si>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</si>
  <si>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</si>
  <si>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</si>
  <si>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</si>
  <si>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</si>
  <si>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</si>
  <si>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</si>
  <si>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</si>
  <si>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</si>
  <si>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</si>
  <si>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</si>
  <si>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</si>
  <si>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</si>
  <si>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</si>
  <si>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</si>
  <si>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</si>
  <si>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</si>
  <si>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</si>
  <si>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</si>
  <si>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</si>
  <si>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</si>
  <si>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</si>
  <si>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</si>
  <si>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</si>
  <si>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</si>
  <si>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</si>
  <si>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</si>
  <si>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</si>
  <si>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</si>
  <si>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</si>
  <si>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</si>
  <si>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</si>
  <si>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</si>
  <si>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</si>
  <si>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</si>
  <si>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</si>
  <si>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</si>
  <si>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</si>
  <si>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</si>
  <si>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</si>
  <si>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</si>
  <si>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</si>
  <si>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</si>
  <si>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</si>
  <si>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</si>
  <si>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</si>
  <si>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</si>
  <si>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</si>
  <si>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</si>
  <si>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</si>
  <si>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</si>
  <si>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</si>
  <si>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</si>
  <si>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</si>
  <si>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</si>
  <si>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</si>
  <si>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</si>
  <si>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</si>
  <si>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</si>
  <si>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</si>
  <si>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</si>
  <si>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</si>
  <si>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</si>
  <si>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</si>
  <si>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</si>
  <si>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</si>
  <si>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</si>
  <si>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</si>
  <si>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</si>
  <si>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</si>
  <si>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</si>
  <si>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</si>
  <si>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</si>
  <si>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</si>
  <si>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</si>
  <si>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</si>
  <si>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</si>
  <si>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</si>
  <si>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</si>
  <si>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</si>
  <si>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</si>
  <si>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</si>
  <si>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</si>
  <si>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</si>
  <si>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</si>
  <si>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</si>
  <si>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</si>
  <si>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</si>
  <si>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</si>
  <si>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</si>
  <si>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</si>
  <si>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</si>
  <si>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</si>
  <si>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</si>
  <si>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</si>
  <si>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</si>
  <si>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</si>
  <si>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</si>
  <si>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</si>
  <si>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</si>
  <si>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</si>
  <si>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</si>
  <si>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</si>
  <si>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</si>
  <si>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</si>
  <si>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</si>
  <si>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</si>
  <si>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</si>
  <si>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</si>
  <si>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</si>
  <si>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</si>
  <si>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</si>
  <si>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</si>
  <si>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</si>
  <si>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</si>
  <si>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</si>
  <si>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</si>
  <si>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</si>
  <si>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</si>
  <si>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</si>
  <si>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</si>
  <si>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</si>
  <si>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</si>
  <si>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</si>
  <si>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</si>
  <si>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</si>
  <si>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</si>
  <si>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</si>
  <si>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</si>
  <si>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</si>
  <si>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</si>
  <si>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</si>
  <si>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</si>
  <si>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</si>
  <si>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</si>
  <si>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</si>
  <si>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</si>
  <si>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</si>
  <si>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</si>
  <si>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</si>
  <si>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</si>
  <si>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</si>
  <si>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</si>
  <si>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</si>
  <si>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</si>
  <si>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</si>
  <si>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</si>
  <si>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</si>
  <si>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</si>
  <si>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</si>
  <si>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</si>
  <si>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</si>
  <si>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</si>
  <si>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</si>
  <si>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</si>
  <si>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</si>
  <si>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</si>
  <si>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</si>
  <si>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</si>
  <si>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</si>
  <si>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</si>
  <si>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</si>
  <si>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</si>
  <si>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</si>
  <si>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</si>
  <si>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</si>
  <si>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</si>
  <si>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</si>
  <si>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</si>
  <si>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</si>
  <si>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</si>
  <si>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</si>
  <si>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</si>
  <si>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</si>
  <si>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</si>
  <si>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</si>
  <si>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</si>
  <si>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</si>
  <si>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</si>
  <si>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</si>
  <si>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</si>
  <si>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</si>
  <si>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</si>
  <si>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</si>
  <si>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</si>
  <si>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</si>
  <si>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</si>
  <si>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</si>
  <si>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</si>
  <si>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</si>
  <si>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</si>
  <si>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</si>
  <si>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</si>
  <si>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</si>
  <si>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</si>
  <si>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</si>
  <si>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</si>
  <si>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</si>
  <si>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</si>
  <si>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</si>
  <si>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</si>
  <si>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</si>
  <si>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</si>
  <si>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</si>
  <si>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</si>
  <si>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</si>
  <si>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</si>
  <si>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</si>
  <si>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</si>
  <si>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</si>
  <si>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</si>
  <si>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</si>
  <si>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</si>
  <si>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</si>
  <si>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</si>
  <si>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</si>
  <si>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</si>
  <si>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</si>
  <si>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</si>
  <si>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</si>
  <si>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</si>
  <si>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</si>
  <si>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</si>
  <si>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</si>
  <si>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</si>
  <si>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</si>
  <si>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</si>
  <si>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</si>
  <si>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</si>
  <si>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</si>
  <si>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</si>
  <si>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</si>
  <si>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</si>
  <si>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</si>
  <si>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</si>
  <si>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</si>
  <si>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</si>
  <si>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</si>
  <si>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</si>
  <si>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</si>
  <si>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</si>
  <si>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</si>
  <si>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</si>
  <si>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</si>
  <si>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</si>
  <si>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</si>
  <si>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</si>
  <si>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</si>
  <si>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</si>
  <si>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</si>
  <si>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</si>
  <si>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</si>
  <si>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</si>
  <si>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</si>
  <si>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</si>
  <si>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</si>
  <si>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</si>
  <si>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</si>
  <si>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</si>
  <si>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</si>
  <si>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</si>
  <si>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</si>
  <si>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</si>
  <si>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</si>
  <si>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</si>
  <si>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</si>
  <si>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</si>
  <si>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</si>
  <si>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</si>
  <si>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</si>
  <si>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</si>
  <si>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</si>
  <si>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</si>
  <si>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</si>
  <si>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</si>
  <si>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</si>
  <si>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</si>
  <si>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</si>
  <si>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</si>
  <si>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</si>
  <si>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</si>
  <si>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</si>
  <si>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</si>
  <si>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</si>
  <si>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</si>
  <si>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</si>
  <si>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</si>
  <si>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</si>
  <si>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</si>
  <si>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</si>
  <si>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</si>
  <si>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</si>
  <si>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</si>
  <si>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</si>
  <si>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</si>
  <si>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</si>
  <si>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</si>
  <si>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</si>
  <si>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</si>
  <si>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</si>
  <si>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</si>
  <si>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</si>
  <si>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</si>
  <si>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</si>
  <si>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</si>
  <si>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</si>
  <si>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</si>
  <si>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</si>
  <si>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</si>
  <si>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</si>
  <si>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</si>
  <si>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</si>
  <si>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</si>
  <si>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</si>
  <si>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</si>
  <si>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</si>
  <si>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</si>
  <si>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</si>
  <si>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</si>
  <si>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</si>
  <si>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</si>
  <si>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</si>
  <si>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</si>
  <si>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</si>
  <si>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</si>
  <si>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</si>
  <si>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</si>
  <si>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</si>
  <si>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</si>
  <si>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</si>
  <si>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</si>
  <si>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</si>
  <si>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</si>
  <si>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</si>
  <si>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</si>
  <si>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</si>
  <si>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</si>
  <si>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</si>
  <si>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</si>
  <si>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</si>
  <si>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</si>
  <si>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</si>
  <si>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</si>
  <si>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</si>
  <si>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</si>
  <si>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</si>
  <si>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</si>
  <si>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</si>
  <si>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</si>
  <si>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</si>
  <si>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</si>
  <si>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</si>
  <si>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</si>
  <si>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</si>
  <si>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</si>
  <si>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</si>
  <si>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</si>
  <si>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</si>
  <si>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</si>
  <si>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</si>
  <si>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</si>
  <si>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</si>
  <si>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</si>
  <si>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</si>
  <si>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</si>
  <si>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</si>
  <si>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</si>
  <si>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</si>
  <si>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</si>
  <si>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</si>
  <si>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</si>
  <si>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</si>
  <si>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</si>
  <si>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</si>
  <si>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</si>
  <si>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</si>
  <si>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</si>
  <si>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</si>
  <si>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</si>
  <si>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</si>
  <si>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</si>
  <si>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</si>
  <si>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</si>
  <si>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</si>
  <si>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</si>
  <si>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</si>
  <si>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</si>
  <si>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</si>
  <si>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</si>
  <si>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</si>
  <si>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</si>
  <si>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</si>
  <si>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</si>
  <si>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</si>
  <si>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</si>
  <si>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</si>
  <si>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</si>
  <si>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</si>
  <si>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</si>
  <si>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</si>
  <si>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</si>
  <si>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</si>
  <si>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</si>
  <si>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</si>
  <si>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</si>
  <si>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</si>
  <si>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</si>
  <si>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</si>
  <si>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</si>
  <si>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</si>
  <si>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</si>
  <si>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</si>
  <si>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</si>
  <si>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</si>
  <si>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</si>
  <si>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</si>
  <si>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</si>
  <si>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</si>
  <si>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</si>
  <si>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</si>
  <si>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</si>
  <si>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</si>
  <si>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</si>
  <si>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</si>
  <si>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</si>
  <si>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</si>
  <si>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</si>
  <si>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</si>
  <si>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</si>
  <si>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</si>
  <si>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</si>
  <si>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</si>
  <si>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</si>
  <si>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</si>
  <si>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</si>
  <si>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</si>
  <si>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</si>
  <si>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</si>
  <si>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</si>
  <si>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</si>
  <si>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</si>
  <si>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</si>
  <si>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</si>
  <si>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</si>
  <si>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</si>
  <si>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</si>
  <si>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</si>
  <si>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</si>
  <si>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</si>
  <si>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</si>
  <si>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</si>
  <si>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</si>
  <si>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</si>
  <si>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</si>
  <si>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</si>
  <si>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</si>
  <si>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</si>
  <si>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</si>
  <si>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</si>
  <si>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</si>
  <si>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</si>
  <si>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</si>
  <si>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</si>
  <si>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</si>
  <si>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</si>
  <si>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</si>
  <si>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</si>
  <si>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</si>
  <si>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</si>
  <si>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</si>
  <si>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</si>
  <si>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</si>
  <si>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</si>
  <si>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</si>
  <si>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</si>
  <si>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</si>
  <si>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</si>
  <si>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</si>
  <si>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</si>
  <si>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</si>
  <si>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</si>
  <si>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</si>
  <si>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</si>
  <si>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</si>
  <si>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</si>
  <si>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</si>
  <si>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</si>
  <si>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</si>
  <si>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</si>
  <si>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</si>
  <si>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</si>
  <si>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</si>
  <si>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</si>
  <si>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</si>
  <si>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</si>
  <si>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</si>
  <si>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</si>
  <si>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</si>
  <si>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</si>
  <si>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</si>
  <si>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</si>
  <si>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</si>
  <si>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</si>
  <si>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</si>
  <si>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</si>
  <si>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</si>
  <si>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</si>
  <si>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</si>
  <si>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</si>
  <si>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</si>
  <si>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</si>
  <si>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</si>
  <si>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</si>
  <si>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</si>
  <si>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</si>
  <si>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</si>
  <si>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</si>
  <si>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</si>
  <si>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</si>
  <si>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</si>
  <si>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</si>
  <si>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</si>
  <si>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</si>
  <si>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</si>
  <si>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</si>
  <si>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</si>
  <si>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</si>
  <si>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</si>
  <si>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</si>
  <si>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</si>
  <si>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</si>
  <si>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</si>
  <si>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</si>
  <si>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</si>
  <si>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</si>
  <si>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</si>
  <si>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</si>
  <si>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</si>
  <si>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</si>
  <si>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</si>
  <si>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</si>
  <si>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</si>
  <si>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</si>
  <si>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</si>
  <si>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</si>
  <si>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</si>
  <si>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</si>
  <si>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</si>
  <si>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</si>
  <si>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</si>
  <si>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</si>
  <si>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</si>
  <si>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</si>
  <si>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</si>
  <si>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</si>
  <si>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</si>
  <si>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</si>
  <si>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</si>
  <si>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</si>
  <si>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</si>
  <si>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</si>
  <si>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</si>
  <si>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</si>
  <si>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</si>
  <si>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</si>
  <si>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</si>
  <si>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</si>
  <si>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</si>
  <si>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</si>
  <si>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</si>
  <si>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</si>
  <si>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</si>
  <si>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</si>
  <si>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</si>
  <si>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</si>
  <si>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</si>
  <si>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</si>
  <si>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</si>
  <si>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</si>
  <si>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</si>
  <si>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</si>
  <si>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</si>
  <si>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</si>
  <si>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</si>
  <si>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</si>
  <si>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</si>
  <si>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</si>
  <si>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</si>
  <si>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</si>
  <si>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</si>
  <si>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</si>
  <si>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</si>
  <si>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</si>
  <si>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</si>
  <si>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</si>
  <si>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</si>
  <si>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</si>
  <si>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</si>
  <si>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</si>
  <si>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</si>
  <si>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</si>
  <si>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</si>
  <si>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</si>
  <si>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</si>
  <si>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</si>
  <si>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</si>
  <si>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</si>
  <si>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</si>
  <si>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</si>
  <si>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</si>
  <si>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</si>
  <si>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</si>
  <si>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</si>
  <si>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</si>
  <si>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</si>
  <si>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</si>
  <si>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</si>
  <si>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</si>
  <si>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</si>
  <si>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</si>
  <si>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</si>
  <si>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</si>
  <si>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</si>
  <si>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</si>
  <si>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</si>
  <si>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</si>
  <si>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</si>
  <si>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</si>
  <si>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</si>
  <si>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</si>
  <si>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</si>
  <si>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</si>
  <si>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</si>
  <si>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</si>
  <si>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</si>
  <si>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</si>
  <si>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</si>
  <si>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</si>
  <si>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</si>
  <si>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</si>
  <si>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</si>
  <si>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</si>
  <si>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</si>
  <si>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</si>
  <si>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</si>
  <si>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</si>
  <si>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</si>
  <si>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</si>
  <si>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</si>
  <si>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</si>
  <si>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</si>
  <si>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</si>
  <si>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</si>
  <si>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</si>
  <si>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</si>
  <si>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</si>
  <si>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</si>
  <si>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</si>
  <si>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</si>
  <si>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</si>
  <si>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</si>
  <si>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</si>
  <si>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</si>
  <si>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</si>
  <si>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</si>
  <si>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</si>
  <si>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</si>
  <si>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</si>
  <si>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</si>
  <si>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</si>
  <si>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</si>
  <si>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</si>
  <si>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</si>
  <si>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</si>
  <si>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</si>
  <si>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</si>
  <si>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</si>
  <si>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</si>
  <si>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</si>
  <si>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</si>
  <si>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</si>
  <si>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</si>
  <si>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</si>
  <si>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</si>
  <si>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</si>
  <si>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</si>
  <si>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</si>
  <si>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</si>
  <si>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</si>
  <si>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</si>
  <si>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</si>
  <si>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</si>
  <si>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</si>
  <si>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</si>
  <si>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</si>
  <si>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</si>
  <si>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</si>
  <si>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</si>
  <si>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</si>
  <si>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</si>
  <si>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</si>
  <si>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</si>
  <si>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</si>
  <si>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</si>
  <si>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</si>
  <si>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</si>
  <si>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</si>
  <si>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</si>
  <si>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</si>
  <si>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</si>
  <si>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</si>
  <si>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</si>
  <si>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</si>
  <si>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</si>
  <si>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</si>
  <si>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</si>
  <si>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</si>
  <si>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</si>
  <si>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</si>
  <si>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</si>
  <si>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</si>
  <si>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</si>
  <si>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</si>
  <si>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</si>
  <si>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</si>
  <si>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</si>
  <si>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</si>
  <si>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</si>
  <si>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</si>
  <si>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</si>
  <si>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</si>
  <si>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</si>
  <si>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</si>
  <si>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</si>
  <si>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</si>
  <si>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</si>
  <si>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</si>
  <si>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</si>
  <si>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</si>
  <si>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</si>
  <si>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</si>
  <si>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</si>
  <si>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</si>
  <si>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</si>
  <si>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</si>
  <si>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</si>
  <si>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</si>
  <si>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</si>
  <si>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</si>
  <si>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</si>
  <si>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</si>
  <si>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</si>
  <si>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</si>
  <si>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</si>
  <si>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</si>
  <si>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</si>
  <si>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</si>
  <si>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</si>
  <si>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</si>
  <si>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</si>
  <si>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</si>
  <si>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</si>
  <si>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</si>
  <si>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</si>
  <si>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</si>
  <si>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</si>
  <si>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</si>
  <si>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</si>
  <si>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</si>
  <si>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</si>
  <si>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</si>
  <si>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</si>
  <si>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</si>
  <si>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</si>
  <si>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</si>
  <si>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</si>
  <si>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</si>
  <si>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</si>
  <si>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</si>
  <si>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</si>
  <si>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</si>
  <si>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</si>
  <si>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</si>
  <si>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</si>
  <si>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</si>
  <si>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</si>
  <si>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</si>
  <si>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</si>
  <si>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</si>
  <si>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</si>
  <si>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</si>
  <si>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</si>
  <si>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</si>
  <si>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</si>
  <si>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</si>
  <si>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</si>
  <si>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</si>
  <si>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</si>
  <si>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</si>
  <si>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</si>
  <si>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</si>
  <si>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</si>
  <si>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</si>
  <si>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</si>
  <si>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</si>
  <si>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</si>
  <si>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</si>
  <si>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</si>
  <si>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</si>
  <si>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</si>
  <si>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</si>
  <si>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</si>
  <si>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</si>
  <si>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</si>
  <si>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</si>
  <si>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</si>
  <si>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</si>
  <si>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</si>
  <si>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</si>
  <si>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</si>
  <si>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</si>
  <si>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</si>
  <si>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</si>
  <si>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</si>
  <si>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</si>
  <si>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</si>
  <si>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</si>
  <si>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</si>
  <si>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</si>
  <si>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</si>
  <si>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</si>
  <si>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</si>
  <si>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</si>
  <si>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</si>
  <si>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</si>
  <si>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</si>
  <si>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</si>
  <si>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</si>
  <si>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</si>
  <si>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</si>
  <si>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</si>
  <si>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</si>
  <si>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</si>
  <si>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</si>
  <si>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</si>
  <si>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</si>
  <si>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</si>
  <si>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</si>
  <si>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</si>
  <si>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</si>
  <si>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</si>
  <si>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</si>
  <si>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</si>
  <si>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</si>
  <si>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</si>
  <si>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</si>
  <si>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</si>
  <si>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</si>
  <si>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</si>
  <si>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</si>
  <si>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</si>
  <si>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</si>
  <si>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</si>
  <si>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</si>
  <si>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</si>
  <si>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</si>
  <si>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</si>
  <si>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</si>
  <si>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</si>
  <si>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</si>
  <si>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</si>
  <si>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</si>
  <si>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</si>
  <si>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</si>
  <si>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</si>
  <si>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</si>
  <si>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</si>
  <si>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</si>
  <si>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</si>
  <si>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</si>
  <si>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</si>
  <si>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</si>
  <si>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</si>
  <si>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</si>
  <si>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</si>
  <si>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</si>
  <si>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</si>
  <si>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</si>
  <si>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</si>
  <si>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</si>
  <si>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</si>
  <si>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</si>
  <si>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</si>
  <si>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</si>
  <si>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</si>
  <si>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</si>
  <si>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</si>
  <si>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</si>
  <si>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</si>
  <si>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</si>
  <si>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</si>
  <si>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</si>
  <si>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</si>
  <si>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</si>
  <si>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</si>
  <si>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</si>
  <si>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</si>
  <si>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</si>
  <si>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</si>
  <si>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</si>
  <si>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</si>
  <si>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</si>
  <si>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</si>
  <si>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</si>
  <si>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</si>
  <si>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</si>
  <si>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</si>
  <si>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</si>
  <si>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</si>
  <si>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</si>
  <si>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</si>
  <si>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</si>
  <si>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</si>
  <si>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</si>
  <si>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</si>
  <si>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</si>
  <si>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</si>
  <si>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</si>
  <si>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</si>
  <si>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</si>
  <si>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</si>
  <si>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</si>
  <si>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</si>
  <si>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</si>
  <si>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</si>
  <si>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</si>
  <si>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</si>
  <si>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</si>
  <si>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</si>
  <si>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</si>
  <si>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</si>
  <si>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</si>
  <si>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</si>
  <si>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</si>
  <si>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</si>
  <si>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</si>
  <si>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</si>
  <si>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</si>
  <si>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</si>
  <si>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</si>
  <si>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</si>
  <si>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</si>
  <si>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</si>
  <si>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</si>
  <si>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</si>
  <si>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</si>
  <si>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</si>
  <si>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</si>
  <si>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</si>
  <si>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</si>
  <si>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</si>
  <si>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</si>
  <si>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</si>
  <si>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</si>
  <si>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</si>
  <si>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</si>
  <si>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</si>
  <si>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</si>
  <si>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</si>
  <si>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</si>
  <si>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</si>
  <si>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</si>
  <si>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</si>
  <si>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</si>
  <si>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</si>
  <si>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</si>
  <si>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</si>
  <si>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</si>
  <si>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</si>
  <si>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</si>
  <si>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</si>
  <si>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</si>
  <si>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</si>
  <si>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</si>
  <si>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</si>
  <si>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</si>
  <si>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</si>
  <si>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</si>
  <si>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</si>
  <si>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</si>
  <si>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</si>
  <si>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</si>
  <si>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</si>
  <si>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</si>
  <si>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</si>
  <si>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</si>
  <si>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</si>
  <si>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</si>
  <si>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</si>
  <si>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</si>
  <si>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</si>
  <si>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</si>
  <si>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</si>
  <si>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</si>
  <si>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</si>
  <si>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</si>
  <si>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</si>
  <si>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</si>
  <si>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</si>
  <si>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</si>
  <si>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</si>
  <si>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</si>
  <si>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</si>
  <si>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</si>
  <si>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</si>
  <si>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</si>
  <si>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</si>
  <si>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</si>
  <si>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</si>
  <si>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</si>
  <si>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</si>
  <si>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</si>
  <si>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</si>
  <si>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</si>
  <si>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</si>
  <si>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</si>
  <si>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</si>
  <si>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</si>
  <si>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</si>
  <si>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</si>
  <si>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</si>
  <si>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</si>
  <si>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</si>
  <si>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</si>
  <si>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</si>
  <si>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</si>
  <si>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</si>
  <si>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</si>
  <si>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</si>
  <si>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</si>
  <si>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</si>
  <si>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</si>
  <si>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</si>
  <si>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</si>
  <si>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</si>
  <si>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</si>
  <si>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</si>
  <si>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</si>
  <si>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</si>
  <si>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</si>
  <si>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</si>
  <si>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</si>
  <si>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</si>
  <si>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</si>
  <si>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</si>
  <si>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</si>
  <si>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</si>
  <si>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</si>
  <si>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</si>
  <si>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</si>
  <si>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</si>
  <si>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</si>
  <si>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</si>
  <si>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</si>
  <si>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</si>
  <si>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</si>
  <si>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</si>
  <si>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</si>
  <si>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</si>
  <si>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</si>
  <si>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</si>
  <si>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</si>
  <si>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</si>
  <si>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</si>
  <si>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</si>
  <si>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</si>
  <si>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</si>
  <si>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</si>
  <si>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</si>
  <si>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</si>
  <si>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</si>
  <si>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</si>
  <si>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</si>
  <si>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</si>
  <si>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</si>
  <si>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</si>
  <si>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</si>
  <si>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</si>
  <si>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</si>
  <si>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</si>
  <si>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</si>
  <si>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</si>
  <si>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</si>
  <si>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</si>
  <si>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</si>
  <si>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</si>
  <si>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</si>
  <si>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</si>
  <si>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</si>
  <si>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</si>
  <si>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</si>
  <si>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</si>
  <si>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</si>
  <si>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</si>
  <si>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</si>
  <si>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</si>
  <si>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</si>
  <si>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</si>
  <si>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</si>
  <si>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</si>
  <si>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</si>
  <si>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</si>
  <si>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</si>
  <si>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</si>
  <si>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</si>
  <si>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</si>
  <si>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</si>
  <si>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</si>
  <si>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</si>
  <si>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</si>
  <si>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</si>
  <si>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</si>
  <si>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</si>
  <si>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</si>
  <si>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</si>
  <si>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</si>
  <si>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</si>
  <si>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</si>
  <si>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</si>
  <si>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</si>
  <si>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</si>
  <si>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</si>
  <si>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</si>
  <si>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</si>
  <si>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</si>
  <si>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</si>
  <si>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</si>
  <si>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</si>
  <si>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</si>
  <si>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</si>
  <si>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</si>
  <si>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</si>
  <si>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</si>
  <si>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</si>
  <si>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</si>
  <si>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</si>
  <si>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</si>
  <si>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</si>
  <si>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</si>
  <si>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</si>
  <si>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</si>
  <si>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</si>
  <si>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</si>
  <si>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</si>
  <si>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</si>
  <si>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</si>
  <si>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</si>
  <si>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</si>
  <si>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</si>
  <si>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</si>
  <si>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</si>
  <si>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</si>
  <si>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</si>
  <si>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</si>
  <si>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</si>
  <si>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</si>
  <si>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</si>
  <si>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</si>
  <si>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</si>
  <si>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</si>
  <si>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</si>
  <si>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</si>
  <si>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</si>
  <si>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</si>
  <si>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</si>
  <si>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</si>
  <si>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</si>
  <si>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</si>
  <si>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</si>
  <si>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</si>
  <si>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</si>
  <si>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</si>
  <si>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</si>
  <si>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</si>
  <si>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</si>
  <si>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</si>
  <si>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</si>
  <si>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</si>
  <si>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</si>
  <si>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</si>
  <si>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</si>
  <si>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</si>
  <si>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</si>
  <si>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</si>
  <si>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</si>
  <si>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</si>
  <si>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</si>
  <si>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</si>
  <si>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</si>
  <si>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</si>
  <si>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</si>
  <si>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</si>
  <si>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</si>
  <si>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</si>
  <si>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</si>
  <si>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</si>
  <si>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</si>
  <si>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</si>
  <si>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</si>
  <si>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</si>
  <si>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</si>
  <si>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</si>
  <si>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</si>
  <si>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</si>
  <si>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</si>
  <si>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</si>
  <si>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</si>
  <si>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</si>
  <si>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</si>
  <si>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</si>
  <si>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</si>
  <si>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</si>
  <si>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</si>
  <si>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</si>
  <si>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</si>
  <si>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</si>
  <si>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</si>
  <si>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</si>
  <si>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</si>
  <si>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</si>
  <si>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</si>
  <si>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</si>
  <si>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</si>
  <si>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</si>
  <si>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</si>
  <si>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</si>
  <si>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</si>
  <si>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</si>
  <si>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</si>
  <si>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</si>
  <si>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</si>
  <si>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</si>
  <si>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</si>
  <si>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</si>
  <si>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</si>
  <si>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</si>
  <si>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</si>
  <si>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</si>
  <si>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</si>
  <si>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</si>
  <si>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</si>
  <si>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</si>
  <si>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</si>
  <si>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</si>
  <si>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</si>
  <si>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</si>
  <si>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</si>
  <si>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</si>
  <si>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</si>
  <si>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</si>
  <si>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</si>
  <si>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</si>
  <si>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</si>
  <si>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</si>
  <si>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</si>
  <si>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</si>
  <si>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</si>
  <si>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</si>
  <si>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</si>
  <si>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</si>
  <si>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</si>
  <si>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</si>
  <si>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</si>
  <si>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</si>
  <si>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</si>
  <si>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</si>
  <si>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</si>
  <si>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</si>
  <si>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</si>
  <si>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</si>
  <si>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</si>
  <si>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</si>
  <si>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</si>
  <si>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</si>
  <si>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</si>
  <si>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</si>
  <si>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</si>
  <si>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</si>
  <si>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</si>
  <si>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</si>
  <si>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</si>
  <si>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</si>
  <si>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</si>
  <si>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</si>
  <si>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</si>
  <si>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</si>
  <si>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</si>
  <si>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</si>
  <si>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</si>
  <si>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</si>
  <si>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</si>
  <si>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</si>
  <si>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</si>
  <si>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</si>
  <si>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</si>
  <si>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</si>
  <si>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</si>
  <si>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</si>
  <si>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</si>
  <si>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</si>
  <si>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</si>
  <si>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</si>
  <si>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</si>
  <si>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</si>
  <si>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</si>
  <si>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</si>
  <si>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</si>
  <si>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</si>
  <si>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</si>
  <si>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</si>
  <si>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</si>
  <si>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</si>
  <si>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</si>
  <si>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</si>
  <si>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</si>
  <si>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</si>
  <si>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</si>
  <si>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</si>
  <si>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</si>
  <si>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</si>
  <si>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</si>
  <si>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</si>
  <si>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</si>
  <si>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</si>
  <si>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</si>
  <si>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</si>
  <si>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</si>
  <si>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</si>
  <si>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</si>
  <si>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</si>
  <si>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</si>
  <si>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</si>
  <si>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</si>
  <si>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</si>
  <si>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</si>
  <si>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</si>
  <si>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</si>
  <si>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</si>
  <si>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</si>
  <si>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</si>
  <si>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</si>
  <si>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</si>
  <si>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</si>
  <si>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</si>
  <si>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</si>
  <si>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</si>
  <si>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</si>
  <si>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</si>
  <si>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</si>
  <si>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</si>
  <si>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</si>
  <si>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</si>
  <si>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</si>
  <si>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</si>
  <si>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</si>
  <si>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</si>
  <si>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</si>
  <si>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</si>
  <si>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</si>
  <si>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</si>
  <si>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</si>
  <si>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</si>
  <si>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</si>
  <si>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</si>
  <si>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</si>
  <si>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</si>
  <si>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</si>
  <si>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</si>
  <si>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</si>
  <si>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</si>
  <si>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</si>
  <si>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</si>
  <si>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</si>
  <si>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</si>
  <si>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</si>
  <si>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</si>
  <si>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</si>
  <si>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</si>
  <si>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</si>
  <si>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</si>
  <si>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</si>
  <si>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</si>
  <si>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</si>
  <si>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</si>
  <si>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</si>
  <si>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</si>
  <si>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</si>
  <si>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</si>
  <si>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</si>
  <si>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</si>
  <si>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</si>
  <si>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</si>
  <si>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</si>
  <si>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</si>
  <si>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</si>
  <si>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</si>
  <si>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</si>
  <si>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</si>
  <si>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</si>
  <si>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</si>
  <si>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</si>
  <si>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</si>
  <si>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</si>
  <si>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</si>
  <si>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</si>
  <si>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</si>
  <si>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</si>
  <si>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</si>
  <si>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</si>
  <si>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</si>
  <si>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</si>
  <si>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</si>
  <si>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</si>
  <si>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</si>
  <si>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</si>
  <si>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</si>
  <si>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</si>
  <si>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</si>
  <si>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</si>
  <si>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</si>
  <si>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</si>
  <si>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</si>
  <si>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</si>
  <si>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</si>
  <si>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</si>
  <si>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</si>
  <si>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</si>
  <si>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</si>
  <si>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</si>
  <si>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</si>
  <si>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</si>
  <si>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</si>
  <si>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</si>
  <si>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</si>
  <si>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</si>
  <si>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</si>
  <si>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</si>
  <si>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</si>
  <si>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</si>
  <si>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</si>
  <si>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</si>
  <si>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</si>
  <si>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</si>
  <si>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</si>
  <si>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</si>
  <si>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</si>
  <si>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</si>
  <si>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</si>
  <si>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</si>
  <si>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</si>
  <si>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</si>
  <si>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</si>
  <si>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</si>
  <si>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</si>
  <si>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</si>
  <si>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</si>
  <si>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</si>
  <si>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</si>
  <si>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</si>
  <si>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</si>
  <si>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</si>
  <si>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</si>
  <si>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</si>
  <si>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</si>
  <si>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</si>
  <si>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</si>
  <si>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</si>
  <si>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</si>
  <si>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</si>
  <si>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</si>
  <si>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</si>
  <si>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</si>
  <si>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</si>
  <si>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</si>
  <si>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</si>
  <si>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</si>
  <si>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</si>
  <si>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</si>
  <si>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</si>
  <si>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</si>
  <si>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</si>
  <si>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</si>
  <si>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</si>
  <si>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</si>
  <si>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</si>
  <si>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</si>
  <si>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</si>
  <si>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</si>
  <si>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</si>
  <si>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</si>
  <si>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</si>
  <si>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</si>
  <si>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</si>
  <si>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</si>
  <si>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</si>
  <si>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</si>
  <si>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</si>
  <si>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</si>
  <si>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</si>
  <si>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</si>
  <si>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</si>
  <si>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</si>
  <si>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</si>
  <si>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</si>
  <si>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</si>
  <si>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</si>
  <si>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</si>
  <si>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</si>
  <si>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</si>
  <si>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</si>
  <si>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</si>
  <si>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</si>
  <si>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</si>
  <si>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</si>
  <si>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</si>
  <si>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</si>
  <si>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</si>
  <si>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</si>
  <si>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</si>
  <si>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</si>
  <si>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</si>
  <si>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</si>
  <si>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</si>
  <si>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</si>
  <si>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</si>
  <si>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</si>
  <si>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</si>
  <si>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</si>
  <si>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</si>
  <si>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</si>
  <si>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</si>
  <si>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</si>
  <si>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</si>
  <si>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</si>
  <si>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</si>
  <si>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</si>
  <si>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</si>
  <si>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</si>
  <si>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</si>
  <si>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</si>
  <si>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</si>
  <si>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</si>
  <si>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</si>
  <si>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</si>
  <si>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</si>
  <si>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</si>
  <si>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</si>
  <si>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</si>
  <si>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</si>
  <si>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</si>
  <si>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</si>
  <si>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</si>
  <si>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</si>
  <si>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</si>
  <si>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</si>
  <si>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</si>
  <si>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</si>
  <si>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</si>
  <si>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</si>
  <si>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</si>
  <si>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</si>
  <si>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</si>
  <si>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</si>
  <si>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</si>
  <si>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</si>
  <si>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</si>
  <si>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</si>
  <si>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</si>
  <si>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</si>
  <si>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</si>
  <si>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</si>
  <si>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</si>
  <si>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</si>
  <si>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</si>
  <si>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</si>
  <si>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</si>
  <si>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</si>
  <si>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</si>
  <si>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</si>
  <si>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</si>
  <si>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</si>
  <si>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</si>
  <si>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</si>
  <si>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</si>
  <si>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</si>
  <si>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</si>
  <si>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</si>
  <si>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</si>
  <si>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</si>
  <si>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</si>
  <si>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</si>
  <si>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</si>
  <si>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</si>
  <si>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</si>
  <si>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</si>
  <si>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</si>
  <si>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</si>
  <si>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</si>
  <si>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</si>
  <si>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</si>
  <si>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</si>
  <si>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</si>
  <si>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</si>
  <si>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</si>
  <si>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</si>
  <si>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</si>
  <si>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</si>
  <si>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</si>
  <si>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</si>
  <si>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</si>
  <si>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</si>
  <si>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</si>
  <si>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</si>
  <si>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</si>
  <si>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</si>
  <si>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</si>
  <si>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</si>
  <si>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</si>
  <si>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</si>
  <si>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</si>
  <si>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</si>
  <si>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</si>
  <si>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</si>
  <si>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</si>
  <si>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</si>
  <si>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</si>
  <si>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</si>
  <si>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</si>
  <si>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</si>
  <si>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</si>
  <si>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</si>
  <si>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</si>
  <si>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</si>
  <si>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</si>
  <si>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</si>
  <si>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</si>
  <si>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</si>
  <si>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</si>
  <si>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</si>
  <si>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</si>
  <si>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</si>
  <si>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</si>
  <si>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</si>
  <si>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</si>
  <si>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</si>
  <si>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</si>
  <si>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</si>
  <si>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</si>
  <si>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</si>
  <si>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</si>
  <si>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</si>
  <si>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</si>
  <si>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</si>
  <si>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</si>
  <si>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</si>
  <si>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</si>
  <si>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</si>
  <si>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</si>
  <si>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</si>
  <si>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</si>
  <si>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</si>
  <si>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</si>
  <si>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</si>
  <si>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</si>
  <si>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</si>
  <si>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</si>
  <si>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</si>
  <si>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</si>
  <si>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</si>
  <si>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</si>
  <si>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</si>
  <si>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</si>
  <si>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</si>
  <si>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</si>
  <si>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</si>
  <si>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</si>
  <si>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</si>
  <si>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</si>
  <si>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</si>
  <si>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</si>
  <si>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</si>
  <si>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</si>
  <si>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</si>
  <si>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</si>
  <si>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</si>
  <si>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</si>
  <si>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</si>
  <si>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</si>
  <si>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</si>
  <si>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</si>
  <si>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</si>
  <si>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</si>
  <si>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</si>
  <si>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</si>
  <si>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</si>
  <si>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</si>
  <si>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</si>
  <si>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</si>
  <si>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</si>
  <si>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</si>
  <si>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</si>
  <si>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</si>
  <si>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</si>
  <si>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</si>
  <si>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</si>
  <si>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</si>
  <si>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</si>
  <si>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</si>
  <si>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</si>
  <si>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</si>
  <si>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</si>
  <si>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</si>
  <si>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</si>
  <si>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</si>
  <si>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</si>
  <si>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</si>
  <si>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</si>
  <si>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</si>
  <si>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</si>
  <si>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</si>
  <si>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</si>
  <si>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</si>
  <si>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</si>
  <si>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</si>
  <si>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</si>
  <si>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</si>
  <si>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</si>
  <si>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</si>
  <si>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</si>
  <si>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</si>
  <si>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</si>
  <si>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</si>
  <si>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</si>
  <si>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</si>
  <si>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</si>
  <si>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</si>
  <si>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</si>
  <si>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</si>
  <si>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</si>
  <si>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</si>
  <si>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</si>
  <si>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</si>
  <si>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</si>
  <si>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</si>
  <si>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</si>
  <si>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</si>
  <si>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</si>
  <si>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</si>
  <si>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</si>
  <si>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</si>
  <si>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</si>
  <si>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</si>
  <si>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</si>
  <si>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</si>
  <si>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</si>
  <si>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</si>
  <si>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</si>
  <si>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</si>
  <si>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</si>
  <si>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</si>
  <si>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</si>
  <si>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</si>
  <si>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</si>
  <si>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</si>
  <si>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</si>
  <si>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</si>
  <si>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</si>
  <si>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</si>
  <si>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</si>
  <si>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</si>
  <si>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</si>
  <si>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</si>
  <si>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</si>
  <si>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</si>
  <si>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</si>
  <si>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</si>
  <si>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</si>
  <si>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</si>
  <si>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</si>
  <si>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</si>
  <si>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</si>
  <si>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</si>
  <si>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</si>
  <si>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</si>
  <si>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</si>
  <si>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</si>
  <si>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</si>
  <si>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</si>
  <si>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</si>
  <si>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</si>
  <si>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</si>
  <si>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</si>
  <si>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</si>
  <si>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</si>
  <si>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</si>
  <si>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</si>
  <si>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</si>
  <si>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</si>
  <si>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</si>
  <si>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</si>
  <si>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</si>
  <si>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</si>
  <si>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</si>
  <si>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</si>
  <si>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</si>
  <si>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</si>
  <si>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</si>
  <si>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</si>
  <si>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</si>
  <si>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</si>
  <si>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</si>
  <si>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</si>
  <si>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</si>
  <si>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</si>
  <si>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</si>
  <si>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</si>
  <si>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</si>
  <si>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</si>
  <si>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</si>
  <si>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</si>
  <si>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</si>
  <si>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</si>
  <si>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</si>
  <si>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</si>
  <si>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</si>
  <si>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</si>
  <si>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</si>
  <si>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</si>
  <si>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</si>
  <si>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</si>
  <si>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</si>
  <si>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</si>
  <si>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</si>
  <si>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</si>
  <si>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</si>
  <si>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</si>
  <si>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</si>
  <si>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</si>
  <si>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</si>
  <si>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</si>
  <si>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</si>
  <si>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</si>
  <si>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</si>
  <si>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</si>
  <si>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</si>
  <si>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</si>
  <si>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</si>
  <si>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</si>
  <si>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</si>
  <si>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</si>
  <si>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</si>
  <si>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</si>
  <si>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</si>
  <si>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</si>
  <si>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</si>
  <si>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</si>
  <si>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</si>
  <si>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</si>
  <si>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</si>
  <si>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</si>
  <si>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</si>
  <si>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</si>
  <si>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</si>
  <si>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</si>
  <si>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</si>
  <si>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</si>
  <si>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</si>
  <si>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</si>
  <si>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</si>
  <si>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</si>
  <si>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</si>
  <si>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</si>
  <si>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</si>
  <si>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</si>
  <si>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</si>
  <si>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</si>
  <si>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</si>
  <si>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</si>
  <si>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</si>
  <si>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</si>
  <si>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</si>
  <si>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</si>
  <si>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</si>
  <si>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</si>
  <si>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</si>
  <si>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</si>
  <si>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</si>
  <si>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</si>
  <si>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</si>
  <si>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</si>
  <si>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</si>
  <si>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</si>
  <si>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</si>
  <si>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</si>
  <si>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</si>
  <si>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</si>
  <si>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</si>
  <si>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</si>
  <si>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</si>
  <si>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</si>
  <si>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</si>
  <si>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</si>
  <si>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</si>
  <si>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</si>
  <si>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</si>
  <si>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</si>
  <si>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</si>
  <si>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</si>
  <si>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</si>
  <si>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</si>
  <si>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</si>
  <si>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</si>
  <si>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</si>
  <si>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</si>
  <si>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</si>
  <si>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</si>
  <si>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</si>
  <si>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</si>
  <si>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</si>
  <si>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</si>
  <si>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</si>
  <si>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</si>
  <si>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</si>
  <si>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</si>
  <si>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</si>
  <si>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</si>
  <si>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</si>
  <si>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</si>
  <si>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</si>
  <si>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</si>
  <si>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</si>
  <si>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</si>
  <si>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</si>
  <si>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</si>
  <si>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</si>
  <si>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</si>
  <si>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</si>
  <si>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</si>
  <si>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</si>
  <si>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</si>
  <si>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</si>
  <si>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</si>
  <si>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</si>
  <si>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</si>
  <si>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</si>
  <si>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</si>
  <si>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</si>
  <si>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</si>
  <si>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</si>
  <si>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</si>
  <si>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</si>
  <si>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</si>
  <si>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</si>
  <si>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</si>
  <si>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</si>
  <si>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</si>
  <si>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</si>
  <si>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</si>
  <si>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</si>
  <si>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</si>
  <si>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</si>
  <si>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</si>
  <si>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</si>
  <si>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</si>
  <si>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</si>
  <si>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</si>
  <si>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</si>
  <si>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</si>
  <si>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</si>
  <si>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</si>
  <si>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</si>
  <si>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</si>
  <si>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</si>
  <si>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</si>
  <si>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</si>
  <si>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</si>
  <si>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</si>
  <si>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</si>
  <si>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</si>
  <si>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</si>
  <si>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</si>
  <si>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</si>
  <si>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</si>
  <si>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</si>
  <si>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</si>
  <si>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</si>
  <si>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</si>
  <si>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</si>
  <si>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</si>
  <si>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</si>
  <si>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</si>
  <si>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</si>
  <si>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</si>
  <si>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</si>
  <si>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</si>
  <si>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</si>
  <si>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</si>
  <si>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</si>
  <si>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</si>
  <si>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</si>
  <si>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</si>
  <si>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</si>
  <si>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</si>
  <si>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</si>
  <si>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</si>
  <si>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</si>
  <si>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</si>
  <si>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</si>
  <si>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</si>
  <si>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</si>
  <si>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</si>
  <si>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</si>
  <si>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</si>
  <si>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</si>
  <si>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</si>
  <si>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</si>
  <si>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</si>
  <si>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</si>
  <si>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</si>
  <si>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</si>
  <si>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</si>
  <si>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</si>
  <si>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</si>
  <si>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</si>
  <si>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</si>
  <si>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</si>
  <si>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</si>
  <si>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</si>
  <si>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</si>
  <si>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</si>
  <si>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</si>
  <si>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</si>
  <si>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</si>
  <si>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</si>
  <si>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</si>
  <si>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</si>
  <si>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</si>
  <si>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</si>
  <si>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</si>
  <si>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</si>
  <si>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</si>
  <si>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</si>
  <si>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</si>
  <si>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</si>
  <si>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</si>
  <si>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</si>
  <si>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</si>
  <si>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</si>
  <si>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</si>
  <si>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</si>
  <si>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</si>
  <si>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</si>
  <si>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</si>
  <si>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</si>
  <si>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</si>
  <si>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</si>
  <si>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</si>
  <si>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</si>
  <si>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</si>
  <si>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</si>
  <si>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</si>
  <si>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</si>
  <si>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</si>
  <si>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</si>
  <si>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</si>
  <si>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</si>
  <si>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</si>
  <si>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</si>
  <si>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</si>
  <si>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</si>
  <si>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</si>
  <si>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</si>
  <si>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</si>
  <si>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</si>
  <si>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</si>
  <si>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</si>
  <si>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</si>
  <si>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</si>
  <si>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</si>
  <si>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</si>
  <si>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</si>
  <si>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</si>
  <si>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</si>
  <si>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</si>
  <si>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</si>
  <si>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</si>
  <si>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</si>
  <si>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</si>
  <si>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</si>
  <si>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</si>
  <si>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</si>
  <si>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</si>
  <si>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</si>
  <si>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</si>
  <si>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</si>
  <si>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</si>
  <si>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</si>
  <si>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</si>
  <si>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</si>
  <si>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</si>
  <si>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</si>
  <si>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</si>
  <si>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</si>
  <si>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</si>
  <si>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</si>
  <si>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</si>
  <si>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</si>
  <si>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</si>
  <si>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</si>
  <si>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</si>
  <si>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</si>
  <si>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</si>
  <si>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</si>
  <si>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</si>
  <si>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</si>
  <si>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</si>
  <si>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</si>
  <si>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</si>
  <si>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</si>
  <si>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</si>
  <si>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</si>
  <si>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</si>
  <si>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</si>
  <si>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</si>
  <si>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</si>
  <si>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</si>
  <si>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</si>
  <si>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</si>
  <si>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</si>
  <si>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</si>
  <si>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</si>
  <si>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</si>
  <si>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</si>
  <si>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</si>
  <si>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</si>
  <si>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</si>
  <si>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</si>
  <si>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</si>
  <si>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</si>
  <si>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</si>
  <si>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</si>
  <si>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</si>
  <si>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</si>
  <si>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</si>
  <si>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</si>
  <si>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</si>
  <si>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</si>
  <si>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</si>
  <si>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</si>
  <si>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</si>
  <si>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</si>
  <si>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</si>
  <si>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</si>
  <si>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</si>
  <si>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</si>
  <si>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</si>
  <si>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</si>
  <si>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</si>
  <si>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</si>
  <si>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</si>
  <si>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</si>
  <si>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</si>
  <si>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</si>
  <si>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</si>
  <si>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</si>
  <si>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</si>
  <si>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</si>
  <si>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</si>
  <si>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</si>
  <si>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</si>
  <si>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</si>
  <si>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</si>
  <si>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</si>
  <si>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</si>
  <si>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</si>
  <si>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</si>
  <si>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</si>
  <si>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</si>
  <si>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</si>
  <si>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</si>
  <si>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</si>
  <si>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</si>
  <si>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</si>
  <si>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</si>
  <si>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</si>
  <si>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</si>
  <si>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</si>
  <si>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</si>
  <si>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</si>
  <si>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</si>
  <si>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</si>
  <si>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</si>
  <si>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</si>
  <si>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</si>
  <si>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</si>
  <si>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</si>
  <si>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</si>
  <si>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</si>
  <si>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</si>
  <si>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</si>
  <si>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</si>
  <si>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</si>
  <si>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</si>
  <si>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</si>
  <si>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</si>
  <si>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</si>
  <si>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</si>
  <si>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</si>
  <si>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</si>
  <si>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</si>
  <si>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</si>
  <si>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</si>
  <si>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</si>
  <si>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</si>
  <si>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</si>
  <si>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</si>
  <si>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</si>
  <si>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</si>
  <si>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</si>
  <si>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</si>
  <si>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</si>
  <si>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</si>
  <si>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</si>
  <si>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</si>
  <si>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</si>
  <si>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</si>
  <si>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</si>
  <si>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</si>
  <si>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</si>
  <si>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</si>
  <si>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</si>
  <si>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</si>
  <si>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</si>
  <si>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</si>
  <si>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</si>
  <si>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</si>
  <si>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</si>
  <si>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</si>
  <si>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</si>
  <si>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</si>
  <si>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</si>
  <si>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</si>
  <si>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</si>
  <si>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</si>
  <si>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</si>
  <si>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</si>
  <si>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</si>
  <si>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</si>
  <si>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</si>
  <si>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</si>
  <si>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</si>
  <si>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</si>
  <si>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</si>
  <si>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</si>
  <si>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</si>
  <si>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</si>
  <si>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</si>
  <si>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</si>
  <si>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</si>
  <si>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</si>
  <si>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</si>
  <si>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</si>
  <si>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</si>
  <si>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</si>
  <si>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</si>
  <si>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</si>
  <si>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</si>
  <si>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</si>
  <si>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</si>
  <si>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</si>
  <si>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</si>
  <si>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</si>
  <si>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</si>
  <si>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</si>
  <si>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</si>
  <si>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</si>
  <si>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</si>
  <si>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</si>
  <si>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</si>
  <si>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</si>
  <si>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</si>
  <si>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</si>
  <si>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</si>
  <si>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</si>
  <si>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</si>
  <si>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</si>
  <si>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</si>
  <si>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</si>
  <si>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</si>
  <si>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</si>
  <si>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</si>
  <si>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</si>
  <si>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</si>
  <si>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</si>
  <si>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</si>
  <si>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</si>
  <si>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</si>
  <si>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</si>
  <si>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</si>
  <si>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</si>
  <si>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</si>
  <si>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</si>
  <si>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</si>
  <si>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</si>
  <si>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</si>
  <si>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</si>
  <si>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</si>
  <si>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</si>
  <si>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</si>
  <si>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</si>
  <si>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</si>
  <si>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</si>
  <si>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</si>
  <si>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</si>
  <si>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</si>
  <si>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</si>
  <si>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</si>
  <si>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</si>
  <si>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</si>
  <si>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</si>
  <si>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</si>
  <si>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</si>
  <si>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</si>
  <si>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</si>
  <si>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</si>
  <si>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</si>
  <si>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</si>
  <si>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</si>
  <si>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</si>
  <si>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</si>
  <si>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</si>
  <si>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</si>
  <si>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</si>
  <si>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</si>
  <si>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</si>
  <si>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</si>
  <si>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</si>
  <si>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</si>
  <si>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</si>
  <si>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</si>
  <si>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</si>
  <si>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</si>
  <si>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</si>
  <si>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</si>
  <si>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</si>
  <si>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</si>
  <si>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</si>
  <si>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</si>
  <si>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</si>
  <si>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</si>
  <si>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</si>
  <si>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</si>
  <si>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</si>
  <si>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</si>
  <si>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</si>
  <si>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</si>
  <si>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</si>
  <si>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</si>
  <si>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</si>
  <si>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</si>
  <si>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</si>
  <si>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</si>
  <si>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</si>
  <si>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</si>
  <si>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</si>
  <si>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</si>
  <si>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</si>
  <si>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</si>
  <si>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</si>
  <si>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</si>
  <si>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</si>
  <si>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</si>
  <si>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</si>
  <si>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</si>
  <si>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</si>
  <si>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</si>
  <si>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</si>
  <si>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</si>
  <si>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</si>
  <si>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</si>
  <si>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</si>
  <si>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</si>
  <si>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</si>
  <si>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</si>
  <si>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</si>
  <si>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</si>
  <si>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</si>
  <si>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</si>
  <si>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</si>
  <si>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</si>
  <si>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</si>
  <si>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</si>
  <si>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</si>
  <si>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</si>
  <si>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</si>
  <si>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</si>
  <si>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</si>
  <si>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</si>
  <si>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</si>
  <si>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</si>
  <si>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</si>
  <si>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</si>
  <si>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</si>
  <si>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</si>
  <si>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</si>
  <si>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</si>
  <si>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</si>
  <si>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</si>
  <si>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</si>
  <si>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</si>
  <si>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</si>
  <si>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</si>
  <si>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</si>
  <si>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</si>
  <si>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</si>
  <si>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</si>
  <si>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</si>
  <si>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</si>
  <si>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</si>
  <si>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</si>
  <si>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</si>
  <si>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</si>
  <si>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</si>
  <si>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</si>
  <si>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</si>
  <si>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</si>
  <si>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</si>
  <si>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</si>
  <si>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</si>
  <si>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</si>
  <si>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</si>
  <si>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</si>
  <si>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</si>
  <si>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</si>
  <si>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</si>
  <si>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</si>
  <si>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</si>
  <si>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</si>
  <si>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</si>
  <si>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</si>
  <si>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</si>
  <si>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</si>
  <si>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</si>
  <si>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</si>
  <si>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</si>
  <si>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</si>
  <si>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</si>
  <si>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</si>
  <si>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</si>
  <si>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</si>
  <si>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</si>
  <si>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</si>
  <si>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</si>
  <si>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</si>
  <si>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</si>
  <si>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</si>
  <si>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</si>
  <si>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</si>
  <si>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</si>
  <si>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</si>
  <si>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</si>
  <si>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</si>
  <si>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</si>
  <si>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</si>
  <si>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</si>
  <si>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</si>
  <si>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</si>
  <si>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</si>
  <si>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</si>
  <si>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</si>
  <si>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</si>
  <si>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</si>
  <si>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</si>
  <si>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</si>
  <si>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</si>
  <si>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</si>
  <si>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</si>
  <si>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</si>
  <si>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</si>
  <si>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</si>
  <si>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</si>
  <si>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</si>
  <si>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</si>
  <si>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</si>
  <si>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</si>
  <si>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</si>
  <si>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</si>
  <si>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</si>
  <si>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</si>
  <si>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</si>
  <si>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</si>
  <si>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</si>
  <si>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</si>
  <si>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</si>
  <si>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</si>
  <si>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</si>
  <si>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</si>
  <si>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</si>
  <si>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</si>
  <si>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</si>
  <si>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</si>
  <si>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</si>
  <si>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</si>
  <si>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</si>
  <si>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</si>
  <si>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</si>
  <si>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</si>
  <si>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</si>
  <si>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</si>
  <si>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</si>
  <si>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</si>
  <si>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</si>
  <si>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</si>
  <si>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</si>
  <si>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</si>
  <si>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</si>
  <si>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</si>
  <si>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</si>
  <si>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</si>
  <si>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</si>
  <si>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</si>
  <si>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</si>
  <si>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</si>
  <si>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</si>
  <si>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</si>
  <si>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</si>
  <si>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</si>
  <si>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</si>
  <si>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</si>
  <si>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</si>
  <si>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</si>
  <si>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</si>
  <si>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</si>
  <si>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</si>
  <si>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</si>
  <si>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</si>
  <si>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</si>
  <si>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</si>
  <si>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</si>
  <si>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</si>
  <si>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</si>
  <si>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</si>
  <si>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</si>
  <si>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</si>
  <si>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</si>
  <si>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</si>
  <si>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</si>
  <si>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</si>
  <si>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</si>
  <si>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</si>
  <si>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</si>
  <si>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</si>
  <si>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</si>
  <si>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</si>
  <si>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</si>
  <si>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</si>
  <si>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</si>
  <si>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</si>
  <si>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</si>
  <si>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</si>
  <si>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</si>
  <si>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</si>
  <si>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</si>
  <si>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</si>
  <si>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</si>
  <si>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</si>
  <si>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</si>
  <si>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</si>
  <si>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</si>
  <si>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</si>
  <si>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</si>
  <si>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</si>
  <si>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</si>
  <si>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</si>
  <si>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</si>
  <si>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</si>
  <si>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</si>
  <si>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</si>
  <si>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</si>
  <si>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</si>
  <si>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</si>
  <si>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</si>
  <si>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</si>
  <si>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</si>
  <si>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</si>
  <si>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</si>
  <si>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</si>
  <si>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</si>
  <si>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</si>
  <si>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</si>
  <si>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</si>
  <si>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</si>
  <si>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</si>
  <si>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</si>
  <si>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</si>
  <si>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</si>
  <si>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</si>
  <si>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</si>
  <si>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</si>
  <si>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</si>
  <si>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</si>
  <si>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</si>
  <si>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</si>
  <si>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</si>
  <si>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</si>
  <si>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</si>
  <si>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</si>
  <si>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</si>
  <si>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</si>
  <si>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</si>
  <si>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</si>
  <si>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</si>
  <si>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</si>
  <si>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</si>
  <si>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</si>
  <si>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</si>
  <si>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</si>
  <si>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</si>
  <si>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</si>
  <si>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</si>
  <si>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</si>
  <si>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</si>
  <si>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</si>
  <si>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</si>
  <si>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</si>
  <si>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</si>
  <si>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</si>
  <si>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</si>
  <si>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</si>
  <si>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</si>
  <si>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</si>
  <si>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</si>
  <si>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</si>
  <si>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</si>
  <si>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</si>
  <si>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</si>
  <si>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</si>
  <si>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</si>
  <si>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</si>
  <si>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</si>
  <si>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</si>
  <si>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</si>
  <si>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</si>
  <si>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</si>
  <si>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</si>
  <si>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</si>
  <si>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</si>
  <si>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</si>
  <si>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</si>
  <si>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</si>
  <si>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</si>
  <si>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</si>
  <si>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</si>
  <si>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</si>
  <si>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</si>
  <si>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</si>
  <si>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</si>
  <si>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</si>
  <si>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</si>
  <si>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</si>
  <si>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</si>
  <si>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</si>
  <si>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</si>
  <si>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</si>
  <si>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</si>
  <si>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</si>
  <si>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</si>
  <si>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</si>
  <si>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</si>
  <si>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</si>
  <si>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</si>
  <si>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</si>
  <si>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</si>
  <si>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</si>
  <si>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</si>
  <si>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</si>
  <si>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</si>
  <si>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</si>
  <si>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</si>
  <si>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</si>
  <si>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</si>
  <si>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</si>
  <si>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</si>
  <si>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</si>
  <si>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</si>
  <si>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</si>
  <si>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</si>
  <si>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</si>
  <si>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</si>
  <si>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</si>
  <si>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</si>
  <si>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</si>
  <si>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</si>
  <si>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</si>
  <si>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</si>
  <si>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</si>
  <si>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</si>
  <si>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</si>
  <si>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</si>
  <si>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</si>
  <si>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</si>
  <si>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</si>
  <si>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</si>
  <si>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</si>
  <si>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</si>
  <si>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</si>
  <si>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</si>
  <si>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</si>
  <si>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</si>
  <si>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</si>
  <si>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</si>
  <si>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</si>
  <si>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</si>
  <si>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</si>
  <si>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</si>
  <si>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</si>
  <si>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</si>
  <si>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</si>
  <si>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</si>
  <si>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</si>
  <si>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</si>
  <si>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</si>
  <si>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</si>
  <si>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</si>
  <si>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</si>
  <si>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</si>
  <si>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</si>
  <si>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</si>
  <si>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</si>
  <si>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</si>
  <si>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</si>
  <si>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</si>
  <si>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</si>
  <si>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</si>
  <si>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</si>
  <si>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</si>
  <si>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</si>
  <si>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</si>
  <si>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</si>
  <si>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</si>
  <si>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</si>
  <si>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</si>
  <si>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</si>
  <si>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</si>
  <si>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</si>
  <si>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</si>
  <si>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</si>
  <si>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</si>
  <si>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</si>
  <si>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</si>
  <si>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</si>
  <si>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</si>
  <si>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</si>
  <si>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</si>
  <si>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</si>
  <si>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</si>
  <si>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</si>
  <si>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</si>
  <si>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</si>
  <si>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</si>
  <si>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</si>
  <si>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</si>
  <si>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</si>
  <si>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</si>
  <si>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</si>
  <si>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</si>
  <si>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</si>
  <si>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</si>
  <si>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</si>
  <si>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</si>
  <si>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</si>
  <si>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</si>
  <si>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</si>
  <si>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</si>
  <si>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</si>
  <si>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</si>
  <si>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</si>
  <si>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</si>
  <si>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</si>
  <si>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</si>
  <si>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</si>
  <si>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</si>
  <si>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</si>
  <si>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</si>
  <si>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</si>
  <si>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</si>
  <si>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</si>
  <si>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</si>
  <si>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</si>
  <si>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</si>
  <si>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</si>
  <si>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</si>
  <si>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</si>
  <si>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</si>
  <si>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</si>
  <si>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</si>
  <si>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</si>
  <si>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</si>
  <si>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</si>
  <si>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</si>
  <si>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</si>
  <si>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</si>
  <si>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</si>
  <si>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</si>
  <si>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</si>
  <si>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</si>
  <si>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</si>
  <si>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</si>
  <si>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</si>
  <si>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</si>
  <si>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</si>
  <si>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</si>
  <si>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</si>
  <si>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</si>
  <si>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</si>
  <si>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</si>
  <si>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</si>
  <si>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</si>
  <si>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</si>
  <si>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</si>
  <si>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</si>
  <si>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</si>
  <si>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</si>
  <si>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</si>
  <si>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</si>
  <si>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</si>
  <si>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</si>
  <si>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</si>
  <si>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</si>
  <si>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</si>
  <si>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</si>
  <si>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</si>
  <si>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</si>
  <si>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</si>
  <si>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</si>
  <si>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</si>
  <si>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</si>
  <si>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</si>
  <si>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</si>
  <si>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</si>
  <si>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</si>
  <si>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</si>
  <si>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</si>
  <si>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</si>
  <si>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</si>
  <si>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</si>
  <si>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</si>
  <si>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</si>
  <si>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</si>
  <si>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</si>
  <si>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</si>
  <si>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</si>
  <si>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</si>
  <si>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</si>
  <si>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</si>
  <si>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</si>
  <si>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</si>
  <si>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</si>
  <si>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</si>
  <si>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</si>
  <si>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</si>
  <si>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</si>
  <si>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</si>
  <si>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</si>
  <si>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</si>
  <si>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</si>
  <si>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</si>
  <si>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</si>
  <si>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</si>
  <si>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</si>
  <si>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</si>
  <si>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</si>
  <si>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</si>
  <si>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</si>
  <si>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</si>
  <si>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</si>
  <si>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</si>
  <si>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</si>
  <si>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</si>
  <si>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</si>
  <si>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</si>
  <si>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</si>
  <si>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</si>
  <si>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</si>
  <si>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</si>
  <si>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</si>
  <si>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</si>
  <si>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</si>
  <si>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</si>
  <si>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</si>
  <si>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</si>
  <si>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</si>
  <si>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</si>
  <si>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</si>
  <si>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</si>
  <si>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</si>
  <si>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</si>
  <si>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</si>
  <si>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</si>
  <si>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</si>
  <si>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</si>
  <si>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</si>
  <si>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</si>
  <si>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</si>
  <si>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</si>
  <si>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</si>
  <si>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</si>
  <si>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</si>
  <si>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</si>
  <si>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</si>
  <si>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</si>
  <si>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</si>
  <si>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</si>
  <si>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</si>
  <si>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</si>
  <si>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</si>
  <si>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</si>
  <si>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</si>
  <si>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</si>
  <si>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</si>
  <si>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</si>
  <si>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</si>
  <si>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</si>
  <si>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</si>
  <si>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</si>
  <si>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</si>
  <si>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</si>
  <si>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</si>
  <si>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</si>
  <si>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</si>
  <si>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</si>
  <si>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</si>
  <si>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</si>
  <si>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</si>
  <si>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</si>
  <si>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</si>
  <si>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</si>
  <si>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</si>
  <si>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</si>
  <si>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</si>
  <si>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</si>
  <si>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</si>
  <si>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</si>
  <si>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</si>
  <si>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</si>
  <si>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</si>
  <si>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</si>
  <si>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</si>
  <si>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</si>
  <si>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</si>
  <si>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</si>
  <si>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</si>
  <si>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</si>
  <si>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</si>
  <si>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</si>
  <si>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</si>
  <si>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</si>
  <si>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</si>
  <si>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</si>
  <si>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</si>
  <si>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</si>
  <si>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</si>
  <si>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</si>
  <si>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</si>
  <si>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</si>
  <si>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</si>
  <si>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</si>
  <si>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</si>
  <si>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</si>
  <si>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</si>
  <si>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</si>
  <si>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</si>
  <si>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</si>
  <si>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</si>
  <si>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</si>
  <si>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</si>
  <si>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</si>
  <si>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</si>
  <si>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</si>
  <si>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</si>
  <si>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</si>
  <si>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</si>
  <si>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</si>
  <si>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</si>
  <si>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</si>
  <si>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</si>
  <si>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</si>
  <si>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</si>
  <si>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</si>
  <si>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</si>
  <si>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</si>
  <si>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</si>
  <si>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</si>
  <si>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</si>
  <si>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</si>
  <si>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</si>
  <si>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</si>
  <si>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</si>
  <si>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</si>
  <si>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</si>
  <si>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</si>
  <si>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</si>
  <si>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</si>
  <si>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</si>
  <si>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</si>
  <si>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</si>
  <si>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</si>
  <si>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</si>
  <si>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</si>
  <si>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</si>
  <si>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</si>
  <si>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</si>
  <si>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</si>
  <si>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</si>
  <si>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</si>
  <si>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</si>
  <si>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</si>
  <si>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</si>
  <si>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</si>
  <si>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</si>
  <si>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</si>
  <si>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</si>
  <si>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</si>
  <si>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</si>
  <si>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</si>
  <si>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</si>
  <si>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</si>
  <si>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</si>
  <si>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</si>
  <si>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</si>
  <si>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</si>
  <si>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</si>
  <si>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</si>
  <si>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</si>
  <si>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</si>
  <si>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</si>
  <si>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</si>
  <si>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</si>
  <si>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</si>
  <si>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</si>
  <si>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</si>
  <si>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</si>
  <si>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</si>
  <si>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</si>
  <si>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</si>
  <si>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</si>
  <si>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</si>
  <si>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</si>
  <si>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</si>
  <si>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</si>
  <si>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</si>
  <si>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</si>
  <si>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</si>
  <si>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</si>
  <si>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</si>
  <si>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</si>
  <si>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</si>
  <si>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</si>
  <si>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</si>
  <si>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</si>
  <si>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</si>
  <si>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</si>
  <si>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</si>
  <si>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</si>
  <si>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</si>
  <si>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</si>
  <si>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</si>
  <si>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</si>
  <si>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</si>
  <si>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</si>
  <si>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</si>
  <si>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</si>
  <si>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</si>
  <si>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</si>
  <si>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</si>
  <si>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</si>
  <si>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</si>
  <si>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</si>
  <si>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</si>
  <si>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</si>
  <si>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</si>
  <si>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</si>
  <si>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</si>
  <si>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</si>
  <si>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</si>
  <si>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</si>
  <si>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</si>
  <si>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</si>
  <si>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</si>
  <si>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</si>
  <si>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</si>
  <si>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</si>
  <si>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</si>
  <si>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</si>
  <si>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</si>
  <si>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</si>
  <si>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</si>
  <si>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</si>
  <si>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</si>
  <si>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</si>
  <si>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</si>
  <si>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</si>
  <si>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</si>
  <si>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</si>
  <si>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</si>
  <si>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</si>
  <si>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</si>
  <si>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</si>
  <si>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</si>
  <si>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</si>
  <si>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</si>
  <si>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</si>
  <si>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</si>
  <si>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</si>
  <si>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</si>
  <si>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</si>
  <si>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</si>
  <si>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</si>
  <si>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</si>
  <si>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</si>
  <si>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</si>
  <si>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</si>
  <si>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</si>
  <si>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</si>
  <si>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</si>
  <si>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</si>
  <si>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</si>
  <si>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</si>
  <si>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</si>
  <si>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</si>
  <si>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</si>
  <si>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</si>
  <si>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</si>
  <si>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</si>
  <si>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</si>
  <si>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</si>
  <si>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</si>
  <si>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</si>
  <si>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</si>
  <si>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</si>
  <si>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</si>
  <si>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</si>
  <si>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</si>
  <si>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</si>
  <si>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</si>
  <si>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</si>
  <si>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</si>
  <si>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</si>
  <si>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</si>
  <si>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</si>
  <si>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</si>
  <si>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</si>
  <si>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</si>
  <si>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</si>
  <si>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</si>
  <si>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</si>
  <si>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</si>
  <si>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</si>
  <si>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</si>
  <si>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</si>
  <si>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</si>
  <si>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</si>
  <si>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</si>
  <si>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</si>
  <si>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</si>
  <si>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</si>
  <si>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</si>
  <si>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</si>
  <si>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</si>
  <si>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</si>
  <si>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</si>
  <si>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</si>
  <si>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</si>
  <si>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</si>
  <si>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</si>
  <si>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</si>
  <si>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</si>
  <si>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</si>
  <si>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</si>
  <si>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</si>
  <si>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</si>
  <si>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</si>
  <si>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</si>
  <si>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</si>
  <si>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</si>
  <si>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</si>
  <si>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</si>
  <si>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</si>
  <si>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</si>
  <si>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</si>
  <si>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</si>
  <si>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</si>
  <si>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</si>
  <si>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</si>
  <si>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</si>
  <si>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</si>
  <si>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</si>
  <si>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</si>
  <si>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</si>
  <si>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</si>
  <si>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</si>
  <si>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</si>
  <si>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</si>
  <si>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</si>
  <si>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</si>
  <si>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</si>
  <si>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</si>
  <si>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</si>
  <si>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</si>
  <si>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</si>
  <si>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</si>
  <si>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</si>
  <si>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</si>
  <si>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</si>
  <si>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</si>
  <si>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</si>
  <si>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</si>
  <si>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</si>
  <si>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</si>
  <si>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</si>
  <si>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</si>
  <si>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</si>
  <si>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</si>
  <si>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</si>
  <si>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</si>
  <si>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</si>
  <si>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</si>
  <si>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</si>
  <si>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</si>
  <si>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</si>
  <si>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</si>
  <si>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</si>
  <si>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</si>
  <si>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</si>
  <si>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</si>
  <si>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</si>
  <si>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</si>
  <si>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</si>
  <si>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</si>
  <si>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</si>
  <si>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</si>
  <si>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</si>
  <si>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</si>
  <si>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</si>
  <si>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</si>
  <si>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</si>
  <si>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</si>
  <si>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</si>
  <si>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</si>
  <si>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</si>
  <si>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</si>
  <si>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</si>
  <si>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</si>
  <si>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</si>
  <si>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</si>
  <si>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</si>
  <si>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</si>
  <si>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</si>
  <si>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</si>
  <si>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</si>
  <si>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</si>
  <si>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</si>
  <si>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</si>
  <si>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</si>
  <si>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</si>
  <si>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</si>
  <si>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</si>
  <si>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</si>
  <si>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</si>
  <si>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</si>
  <si>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</si>
  <si>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</si>
  <si>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</si>
  <si>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</si>
  <si>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</si>
  <si>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</si>
  <si>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</si>
  <si>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</si>
  <si>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</si>
  <si>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</si>
  <si>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</si>
  <si>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</si>
  <si>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</si>
  <si>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</si>
  <si>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</si>
  <si>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</si>
  <si>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</si>
  <si>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</si>
  <si>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</si>
  <si>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</si>
  <si>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</si>
  <si>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</si>
  <si>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</si>
  <si>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</si>
  <si>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</si>
  <si>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</si>
  <si>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</si>
  <si>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</si>
  <si>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</si>
  <si>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</si>
  <si>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</si>
  <si>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</si>
  <si>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</si>
  <si>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</si>
  <si>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</si>
  <si>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</si>
  <si>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</si>
  <si>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</si>
  <si>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</si>
  <si>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</si>
  <si>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</si>
  <si>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</si>
  <si>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</si>
  <si>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</si>
  <si>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</si>
  <si>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</si>
  <si>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</si>
  <si>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</si>
  <si>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</si>
  <si>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</si>
  <si>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</si>
  <si>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</si>
  <si>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</si>
  <si>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</si>
  <si>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</si>
  <si>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</si>
  <si>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</si>
  <si>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</si>
  <si>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</si>
  <si>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</si>
  <si>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</si>
  <si>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</si>
  <si>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</si>
  <si>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</si>
  <si>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</si>
  <si>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</si>
  <si>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</si>
  <si>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</si>
  <si>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</si>
  <si>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</si>
  <si>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</si>
  <si>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</si>
  <si>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</si>
  <si>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</si>
  <si>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</si>
  <si>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</si>
  <si>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</si>
  <si>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</si>
  <si>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</si>
  <si>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</si>
  <si>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</si>
  <si>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</si>
  <si>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</si>
  <si>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</si>
  <si>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</si>
  <si>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</si>
  <si>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</si>
  <si>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</si>
  <si>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</si>
  <si>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</si>
  <si>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</si>
  <si>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</si>
  <si>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</si>
  <si>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</si>
  <si>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</si>
  <si>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</si>
  <si>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</si>
  <si>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</si>
  <si>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</si>
  <si>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</si>
  <si>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</si>
  <si>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</si>
  <si>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</si>
  <si>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</si>
  <si>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</si>
  <si>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</si>
  <si>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</si>
  <si>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</si>
  <si>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</si>
  <si>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</si>
  <si>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</si>
  <si>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</si>
  <si>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</si>
  <si>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</si>
  <si>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</si>
  <si>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</si>
  <si>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</si>
  <si>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</si>
  <si>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</si>
  <si>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</si>
  <si>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</si>
  <si>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</si>
  <si>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</si>
  <si>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</si>
  <si>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</si>
  <si>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</si>
  <si>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</si>
  <si>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</si>
  <si>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</si>
  <si>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</si>
  <si>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</si>
  <si>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</si>
  <si>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</si>
  <si>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</si>
  <si>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</si>
  <si>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</si>
  <si>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</si>
  <si>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</si>
  <si>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</si>
  <si>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</si>
  <si>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</si>
  <si>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</si>
  <si>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</si>
  <si>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</si>
  <si>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</si>
  <si>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</si>
  <si>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</si>
  <si>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</si>
  <si>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</si>
  <si>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</si>
  <si>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</si>
  <si>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</si>
  <si>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</si>
  <si>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</si>
  <si>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</si>
  <si>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</si>
  <si>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</si>
  <si>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</si>
  <si>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</si>
  <si>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</si>
  <si>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</si>
  <si>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</si>
  <si>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</si>
  <si>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</si>
  <si>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</si>
  <si>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</si>
  <si>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</si>
  <si>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</si>
  <si>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</si>
  <si>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</si>
  <si>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</si>
  <si>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</si>
  <si>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</si>
  <si>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</si>
  <si>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</si>
  <si>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</si>
  <si>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</si>
  <si>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</si>
  <si>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</si>
  <si>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</si>
  <si>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</si>
  <si>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</si>
  <si>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</si>
  <si>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</si>
  <si>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</si>
  <si>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</si>
  <si>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</si>
  <si>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</si>
  <si>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</si>
  <si>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</si>
  <si>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</si>
  <si>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</si>
  <si>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</si>
  <si>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</si>
  <si>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</si>
  <si>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</si>
  <si>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</si>
  <si>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</si>
  <si>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</si>
  <si>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</si>
  <si>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</si>
  <si>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</si>
  <si>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</si>
  <si>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</si>
  <si>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</si>
  <si>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</si>
  <si>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</si>
  <si>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</si>
  <si>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</si>
  <si>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</si>
  <si>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</si>
  <si>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</si>
  <si>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</si>
  <si>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</si>
  <si>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</si>
  <si>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</si>
  <si>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</si>
  <si>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</si>
  <si>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</si>
  <si>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</si>
  <si>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</si>
  <si>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</si>
  <si>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</si>
  <si>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</si>
  <si>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</si>
  <si>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</si>
  <si>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</si>
  <si>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</si>
  <si>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</si>
  <si>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</si>
  <si>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</si>
  <si>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</si>
  <si>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</si>
  <si>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</si>
  <si>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</si>
  <si>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</si>
  <si>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</si>
  <si>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</si>
  <si>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</si>
  <si>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</si>
  <si>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</si>
  <si>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</si>
  <si>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</si>
  <si>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</si>
  <si>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</si>
  <si>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</si>
  <si>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</si>
  <si>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</si>
  <si>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</si>
  <si>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</si>
  <si>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</si>
  <si>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</si>
  <si>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</si>
  <si>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</si>
  <si>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</si>
  <si>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</si>
  <si>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</si>
  <si>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</si>
  <si>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</si>
  <si>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</si>
  <si>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</si>
  <si>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</si>
  <si>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</si>
  <si>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</si>
  <si>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</si>
  <si>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</si>
  <si>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</si>
  <si>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</si>
  <si>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</si>
  <si>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</si>
  <si>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</si>
  <si>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</si>
  <si>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</si>
  <si>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</si>
  <si>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</si>
  <si>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</si>
  <si>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</si>
  <si>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</si>
  <si>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</si>
  <si>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</si>
  <si>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</si>
  <si>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</si>
  <si>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</si>
  <si>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</si>
  <si>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</si>
  <si>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</si>
  <si>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</si>
  <si>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</si>
  <si>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</si>
  <si>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</si>
  <si>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</si>
  <si>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</si>
  <si>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</si>
  <si>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</si>
  <si>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</si>
  <si>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</si>
  <si>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</si>
  <si>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</si>
  <si>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</si>
  <si>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</si>
  <si>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</si>
  <si>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</si>
  <si>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</si>
  <si>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</si>
  <si>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</si>
  <si>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</si>
  <si>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</si>
  <si>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</si>
  <si>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</si>
  <si>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</si>
  <si>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</si>
  <si>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</si>
  <si>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</si>
  <si>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</si>
  <si>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</si>
  <si>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</si>
  <si>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</si>
  <si>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</si>
  <si>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</si>
  <si>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</si>
  <si>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</si>
  <si>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</si>
  <si>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</si>
  <si>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</si>
  <si>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</si>
  <si>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</si>
  <si>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</si>
  <si>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</si>
  <si>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</si>
  <si>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</si>
  <si>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</si>
  <si>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</si>
  <si>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</si>
  <si>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</si>
  <si>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</si>
  <si>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</si>
  <si>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</si>
  <si>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</si>
  <si>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</si>
  <si>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</si>
  <si>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</si>
  <si>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</si>
  <si>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</si>
  <si>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</si>
  <si>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</si>
  <si>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</si>
  <si>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</si>
  <si>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</si>
  <si>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</si>
  <si>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</si>
  <si>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</si>
  <si>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</si>
  <si>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</si>
  <si>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</si>
  <si>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</si>
  <si>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</si>
  <si>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</si>
  <si>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</si>
  <si>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</si>
  <si>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</si>
  <si>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</si>
  <si>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</si>
  <si>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</si>
  <si>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</si>
  <si>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</si>
  <si>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</si>
  <si>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</si>
  <si>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</si>
  <si>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</si>
  <si>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</si>
  <si>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</si>
  <si>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</si>
  <si>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</si>
  <si>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</si>
  <si>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</si>
  <si>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</si>
  <si>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</si>
  <si>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</si>
  <si>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</si>
  <si>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</si>
  <si>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</si>
  <si>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</si>
  <si>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</si>
  <si>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</si>
  <si>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</si>
  <si>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</si>
  <si>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</si>
  <si>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</si>
  <si>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</si>
  <si>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</si>
  <si>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</si>
  <si>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</si>
  <si>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</si>
  <si>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</si>
  <si>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</si>
  <si>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</si>
  <si>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</si>
  <si>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</si>
  <si>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</si>
  <si>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</si>
  <si>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</si>
  <si>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</si>
  <si>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</si>
  <si>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</si>
  <si>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</si>
  <si>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</si>
  <si>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</si>
  <si>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</si>
  <si>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</si>
  <si>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</si>
  <si>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</si>
  <si>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</si>
  <si>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</si>
  <si>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</si>
  <si>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</si>
  <si>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</si>
  <si>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</si>
  <si>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</si>
  <si>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</si>
  <si>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</si>
  <si>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</si>
  <si>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</si>
  <si>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</si>
  <si>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</si>
  <si>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</si>
  <si>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</si>
  <si>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</si>
  <si>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</si>
  <si>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</si>
  <si>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</si>
  <si>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</si>
  <si>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</si>
  <si>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</si>
  <si>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</si>
  <si>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</si>
  <si>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</si>
  <si>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</si>
  <si>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</si>
  <si>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</si>
  <si>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</si>
  <si>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</si>
  <si>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</si>
  <si>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</si>
  <si>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</si>
  <si>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</si>
  <si>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</si>
  <si>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</si>
  <si>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</si>
  <si>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</si>
  <si>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</si>
  <si>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</si>
  <si>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</si>
  <si>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</si>
  <si>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</si>
  <si>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</si>
  <si>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</si>
  <si>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</si>
  <si>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</si>
  <si>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</si>
  <si>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</si>
  <si>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</si>
  <si>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</si>
  <si>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</si>
  <si>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</si>
  <si>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</si>
  <si>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</si>
  <si>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</si>
  <si>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</si>
  <si>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</si>
  <si>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</si>
  <si>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</si>
  <si>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</si>
  <si>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</si>
  <si>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</si>
  <si>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</si>
  <si>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</si>
  <si>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</si>
  <si>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</si>
  <si>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</si>
  <si>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</si>
  <si>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</si>
  <si>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</si>
  <si>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</si>
  <si>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</si>
  <si>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</si>
  <si>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</si>
  <si>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</si>
  <si>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</si>
  <si>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</si>
  <si>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</si>
  <si>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</si>
  <si>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</si>
  <si>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</si>
  <si>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</si>
  <si>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</si>
  <si>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</si>
  <si>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</si>
  <si>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</si>
  <si>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</si>
  <si>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</si>
  <si>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</si>
  <si>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</si>
  <si>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</si>
  <si>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</si>
  <si>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</si>
  <si>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</si>
  <si>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</si>
  <si>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</si>
  <si>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</si>
  <si>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</si>
  <si>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</si>
  <si>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</si>
  <si>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</si>
  <si>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</si>
  <si>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</si>
  <si>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</si>
  <si>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</si>
  <si>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</si>
  <si>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</si>
  <si>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</si>
  <si>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</si>
  <si>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</si>
  <si>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</si>
  <si>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</si>
  <si>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</si>
  <si>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</si>
  <si>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</si>
  <si>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</si>
  <si>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</si>
  <si>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</si>
  <si>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</si>
  <si>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</si>
  <si>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</si>
  <si>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</si>
  <si>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</si>
  <si>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</si>
  <si>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</si>
  <si>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</si>
  <si>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</si>
  <si>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</si>
  <si>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</si>
  <si>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</si>
  <si>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</si>
  <si>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</si>
  <si>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</si>
  <si>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</si>
  <si>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</si>
  <si>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</si>
  <si>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</si>
  <si>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</si>
  <si>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</si>
  <si>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</si>
  <si>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</si>
  <si>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</si>
  <si>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</si>
  <si>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</si>
  <si>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</si>
  <si>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</si>
  <si>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</si>
  <si>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</si>
  <si>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</si>
  <si>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</si>
  <si>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</si>
  <si>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</si>
  <si>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</si>
  <si>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</si>
  <si>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</si>
  <si>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</si>
  <si>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</si>
  <si>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</si>
  <si>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</si>
  <si>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</si>
  <si>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</si>
  <si>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</si>
  <si>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</si>
  <si>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</si>
  <si>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</si>
  <si>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</si>
  <si>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</si>
  <si>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</si>
  <si>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</si>
  <si>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</si>
  <si>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</si>
  <si>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</si>
  <si>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</si>
  <si>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</si>
  <si>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</si>
  <si>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</si>
  <si>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</si>
  <si>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</si>
  <si>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</si>
  <si>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</si>
  <si>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</si>
  <si>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</si>
  <si>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</si>
  <si>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</si>
  <si>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</si>
  <si>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</si>
  <si>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</si>
  <si>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</si>
  <si>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</si>
  <si>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</si>
  <si>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</si>
  <si>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</si>
  <si>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</si>
  <si>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</si>
  <si>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</si>
  <si>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</si>
  <si>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</si>
  <si>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</si>
  <si>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</si>
  <si>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</si>
  <si>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</si>
  <si>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</si>
  <si>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</si>
  <si>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</si>
  <si>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</si>
  <si>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</si>
  <si>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</si>
  <si>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</si>
  <si>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</si>
  <si>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</si>
  <si>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</si>
  <si>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</si>
  <si>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</si>
  <si>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</si>
  <si>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</si>
  <si>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</si>
  <si>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</si>
  <si>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</si>
  <si>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</si>
  <si>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</si>
  <si>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</si>
  <si>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</si>
  <si>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</si>
  <si>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</si>
  <si>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</si>
  <si>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</si>
  <si>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</si>
  <si>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</si>
  <si>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</si>
  <si>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</si>
  <si>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</si>
  <si>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</si>
  <si>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</si>
  <si>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</si>
  <si>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</si>
  <si>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</si>
  <si>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</si>
  <si>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</si>
  <si>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</si>
  <si>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</si>
  <si>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</si>
  <si>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</si>
  <si>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</si>
  <si>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</si>
  <si>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</si>
  <si>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</si>
  <si>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</si>
  <si>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</si>
  <si>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</si>
  <si>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</si>
  <si>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</si>
  <si>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</si>
  <si>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</si>
  <si>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</si>
  <si>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</si>
  <si>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</si>
  <si>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</si>
  <si>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</si>
  <si>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</si>
  <si>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</si>
  <si>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</si>
  <si>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</si>
  <si>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</si>
  <si>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</si>
  <si>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</si>
  <si>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</si>
  <si>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</si>
  <si>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</si>
  <si>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</si>
  <si>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</si>
  <si>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</si>
  <si>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</si>
  <si>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</si>
  <si>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</si>
  <si>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</si>
  <si>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</si>
  <si>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</si>
  <si>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</si>
  <si>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</si>
  <si>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</si>
  <si>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</si>
  <si>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</si>
  <si>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</si>
  <si>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</si>
  <si>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</si>
  <si>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</si>
  <si>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</si>
  <si>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</si>
  <si>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</si>
  <si>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</si>
  <si>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</si>
  <si>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</si>
  <si>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</si>
  <si>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</si>
  <si>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</si>
  <si>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</si>
  <si>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</si>
  <si>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</si>
  <si>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</si>
  <si>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</si>
  <si>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</si>
  <si>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</si>
  <si>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</si>
  <si>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</si>
  <si>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</si>
  <si>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</si>
  <si>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</si>
  <si>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</si>
  <si>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</si>
  <si>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</si>
  <si>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</si>
  <si>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</si>
  <si>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</si>
  <si>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</si>
  <si>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</si>
  <si>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</si>
  <si>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</si>
  <si>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</si>
  <si>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</si>
  <si>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</si>
  <si>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</si>
  <si>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</si>
  <si>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</si>
  <si>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</si>
  <si>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</si>
  <si>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</si>
  <si>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</si>
  <si>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</si>
  <si>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</si>
  <si>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</si>
  <si>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</si>
  <si>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</si>
  <si>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</si>
  <si>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</si>
  <si>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</si>
  <si>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</si>
  <si>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</si>
  <si>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</si>
  <si>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</si>
  <si>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</si>
  <si>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</si>
  <si>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</si>
  <si>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</si>
  <si>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</si>
  <si>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</si>
  <si>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</si>
  <si>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</si>
  <si>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</si>
  <si>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</si>
  <si>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</si>
  <si>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</si>
  <si>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</si>
  <si>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</si>
  <si>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</si>
  <si>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</si>
  <si>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</si>
  <si>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</si>
  <si>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</si>
  <si>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</si>
  <si>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</si>
  <si>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</si>
  <si>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</si>
  <si>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</si>
  <si>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</si>
  <si>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</si>
  <si>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</si>
  <si>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</si>
  <si>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</si>
  <si>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</si>
  <si>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</si>
  <si>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</si>
  <si>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</si>
  <si>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</si>
  <si>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</si>
  <si>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</si>
  <si>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</si>
  <si>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</si>
  <si>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</si>
  <si>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</si>
  <si>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</si>
  <si>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</si>
  <si>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</si>
  <si>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</si>
  <si>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</si>
  <si>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</si>
  <si>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</si>
  <si>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</si>
  <si>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</si>
  <si>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</si>
  <si>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</si>
  <si>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</si>
  <si>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</si>
  <si>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</si>
  <si>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</si>
  <si>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</si>
  <si>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</si>
  <si>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</si>
  <si>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</si>
  <si>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</si>
  <si>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</si>
  <si>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</si>
  <si>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</si>
  <si>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</si>
  <si>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</si>
  <si>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</si>
  <si>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</si>
  <si>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</si>
  <si>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</si>
  <si>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</si>
  <si>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</si>
  <si>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</si>
  <si>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</si>
  <si>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</si>
  <si>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</si>
  <si>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</si>
  <si>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</si>
  <si>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</si>
  <si>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</si>
  <si>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</si>
  <si>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</si>
  <si>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</si>
  <si>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</si>
  <si>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</si>
  <si>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</si>
  <si>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</si>
  <si>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</si>
  <si>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</si>
  <si>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</si>
  <si>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</si>
  <si>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</si>
  <si>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</si>
  <si>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</si>
  <si>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</si>
  <si>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</si>
  <si>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</si>
  <si>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</si>
  <si>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</si>
  <si>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</si>
  <si>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</si>
  <si>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</si>
  <si>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</si>
  <si>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</si>
  <si>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</si>
  <si>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</si>
  <si>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</si>
  <si>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</si>
  <si>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</si>
  <si>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</si>
  <si>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</si>
  <si>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</si>
  <si>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</si>
  <si>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</si>
  <si>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</si>
  <si>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</si>
  <si>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</si>
  <si>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</si>
  <si>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</si>
  <si>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</si>
  <si>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</si>
  <si>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</si>
  <si>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</si>
  <si>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</si>
  <si>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</si>
  <si>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</si>
  <si>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</si>
  <si>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</si>
  <si>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</si>
  <si>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</si>
  <si>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</si>
  <si>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</si>
  <si>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</si>
  <si>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</si>
  <si>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</si>
  <si>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</si>
  <si>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</si>
  <si>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</si>
  <si>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</si>
  <si>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</si>
  <si>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</si>
  <si>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</si>
  <si>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</si>
  <si>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</si>
  <si>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</si>
  <si>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</si>
  <si>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</si>
  <si>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</si>
  <si>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</si>
  <si>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</si>
  <si>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</si>
  <si>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</si>
  <si>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</si>
  <si>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</si>
  <si>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</si>
  <si>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</si>
  <si>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</si>
  <si>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</si>
  <si>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</si>
  <si>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</si>
  <si>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</si>
  <si>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</si>
  <si>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</si>
  <si>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</si>
  <si>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</si>
  <si>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</si>
  <si>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</si>
  <si>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</si>
  <si>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</si>
  <si>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</si>
  <si>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</si>
  <si>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</si>
  <si>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</si>
  <si>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</si>
  <si>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</si>
  <si>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</si>
  <si>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</si>
  <si>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</si>
  <si>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</si>
  <si>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</si>
  <si>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</si>
  <si>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</si>
  <si>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</si>
  <si>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</si>
  <si>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</si>
  <si>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</si>
  <si>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</si>
  <si>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</si>
  <si>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</si>
  <si>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</si>
  <si>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</si>
  <si>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</si>
  <si>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</si>
  <si>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</si>
  <si>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</si>
  <si>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</si>
  <si>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</si>
  <si>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</si>
  <si>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</si>
  <si>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</si>
  <si>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</si>
  <si>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</si>
  <si>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</si>
  <si>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</si>
  <si>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</si>
  <si>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</si>
  <si>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</si>
  <si>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</si>
  <si>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</si>
  <si>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</si>
  <si>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</si>
  <si>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</si>
  <si>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</si>
  <si>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</si>
  <si>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</si>
  <si>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</si>
  <si>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</si>
  <si>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</si>
  <si>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</si>
  <si>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</si>
  <si>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</si>
  <si>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</si>
  <si>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</si>
  <si>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</si>
  <si>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</si>
  <si>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</si>
  <si>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</si>
  <si>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</si>
  <si>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</si>
  <si>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</si>
  <si>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</si>
  <si>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</si>
  <si>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</si>
  <si>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</si>
  <si>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</si>
  <si>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</si>
  <si>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</si>
  <si>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</si>
  <si>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</si>
  <si>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</si>
  <si>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</si>
  <si>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</si>
  <si>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</si>
  <si>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</si>
  <si>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</si>
  <si>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</si>
  <si>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</si>
  <si>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</si>
  <si>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</si>
  <si>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</si>
  <si>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</si>
  <si>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</si>
  <si>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</si>
  <si>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</si>
  <si>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</si>
  <si>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</si>
  <si>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</si>
  <si>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</si>
  <si>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</si>
  <si>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</si>
  <si>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</si>
  <si>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</si>
  <si>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</si>
  <si>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</si>
  <si>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</si>
  <si>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</si>
  <si>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</si>
  <si>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</si>
  <si>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</si>
  <si>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</si>
  <si>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</si>
  <si>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</si>
  <si>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</si>
  <si>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</si>
  <si>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</si>
  <si>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</si>
  <si>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</si>
  <si>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</si>
  <si>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</si>
  <si>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</si>
  <si>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</si>
  <si>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</si>
  <si>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</si>
  <si>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</si>
  <si>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</si>
  <si>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</si>
  <si>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</si>
  <si>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</si>
  <si>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</si>
  <si>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</si>
  <si>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</si>
  <si>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</si>
  <si>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</si>
  <si>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</si>
  <si>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</si>
  <si>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</si>
  <si>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</si>
  <si>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</si>
  <si>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</si>
  <si>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</si>
  <si>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</si>
  <si>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</si>
  <si>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</si>
  <si>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</si>
  <si>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</si>
  <si>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</si>
  <si>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</si>
  <si>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</si>
  <si>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</si>
  <si>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</si>
  <si>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</si>
  <si>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</si>
  <si>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</si>
  <si>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</si>
  <si>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</si>
  <si>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</si>
  <si>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</si>
  <si>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</si>
  <si>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</si>
  <si>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</si>
  <si>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</si>
  <si>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</si>
  <si>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</si>
  <si>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</si>
  <si>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</si>
  <si>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</si>
  <si>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</si>
  <si>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</si>
  <si>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</si>
  <si>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</si>
  <si>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</si>
  <si>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</si>
  <si>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</si>
  <si>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</si>
  <si>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</si>
  <si>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</si>
  <si>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</si>
  <si>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</si>
  <si>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</si>
  <si>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</si>
  <si>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</si>
  <si>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</si>
  <si>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</si>
  <si>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</si>
  <si>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</si>
  <si>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</si>
  <si>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</si>
  <si>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</si>
  <si>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</si>
  <si>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</si>
  <si>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</si>
  <si>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</si>
  <si>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</si>
  <si>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</si>
  <si>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</si>
  <si>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</si>
  <si>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</si>
  <si>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</si>
  <si>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</si>
  <si>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</si>
  <si>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</si>
  <si>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</si>
  <si>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</si>
  <si>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</si>
  <si>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</si>
  <si>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</si>
  <si>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</si>
  <si>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</si>
  <si>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</si>
  <si>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</si>
  <si>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</si>
  <si>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</si>
  <si>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</si>
  <si>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</si>
  <si>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</si>
  <si>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</si>
  <si>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</si>
  <si>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</si>
  <si>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</si>
  <si>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</si>
  <si>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</si>
  <si>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</si>
  <si>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</si>
  <si>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</si>
  <si>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</si>
  <si>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</si>
  <si>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</si>
  <si>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</si>
  <si>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</si>
  <si>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</si>
  <si>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</si>
  <si>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</si>
  <si>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</si>
  <si>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</si>
  <si>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</si>
  <si>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</si>
  <si>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</si>
  <si>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</si>
  <si>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</si>
  <si>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</si>
  <si>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</si>
  <si>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</si>
  <si>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</si>
  <si>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</si>
  <si>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</si>
  <si>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</si>
  <si>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</si>
  <si>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</si>
  <si>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</si>
  <si>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</si>
  <si>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</si>
  <si>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</si>
  <si>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</si>
  <si>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</si>
  <si>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</si>
  <si>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</si>
  <si>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</si>
  <si>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</si>
  <si>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</si>
  <si>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</si>
  <si>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</si>
  <si>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</si>
  <si>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</si>
  <si>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</si>
  <si>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</si>
  <si>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</si>
  <si>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</si>
  <si>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</si>
  <si>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</si>
  <si>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</si>
  <si>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</si>
  <si>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</si>
  <si>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</si>
  <si>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</si>
  <si>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</si>
  <si>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</si>
  <si>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</si>
  <si>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</si>
  <si>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</si>
  <si>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</si>
  <si>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</si>
  <si>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</si>
  <si>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</si>
  <si>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</si>
  <si>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</si>
  <si>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</si>
  <si>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</si>
  <si>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</si>
  <si>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</si>
  <si>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</si>
  <si>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</si>
  <si>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</si>
  <si>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</si>
  <si>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</si>
  <si>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</si>
  <si>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</si>
  <si>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</si>
  <si>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</si>
  <si>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</si>
  <si>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</si>
  <si>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</si>
  <si>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</si>
  <si>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</si>
  <si>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</si>
  <si>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</si>
  <si>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</si>
  <si>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</si>
  <si>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</si>
  <si>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</si>
  <si>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</si>
  <si>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</si>
  <si>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</si>
  <si>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</si>
  <si>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</si>
  <si>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</si>
  <si>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</si>
  <si>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</si>
  <si>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</si>
  <si>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</si>
  <si>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</si>
  <si>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</si>
  <si>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</si>
  <si>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</si>
  <si>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</si>
  <si>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</si>
  <si>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</si>
  <si>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</si>
  <si>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</si>
  <si>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</si>
  <si>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</si>
  <si>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</si>
  <si>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</si>
  <si>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</si>
  <si>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</si>
  <si>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</si>
  <si>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</si>
  <si>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</si>
  <si>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</si>
  <si>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</si>
  <si>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</si>
  <si>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</si>
  <si>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</si>
  <si>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</si>
  <si>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</si>
  <si>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</si>
  <si>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</si>
  <si>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</si>
  <si>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</si>
  <si>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</si>
  <si>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</si>
  <si>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</si>
  <si>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</si>
  <si>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</si>
  <si>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</si>
  <si>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</si>
  <si>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</si>
  <si>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</si>
  <si>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</si>
  <si>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</si>
  <si>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</si>
  <si>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</si>
  <si>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</si>
  <si>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</si>
  <si>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</si>
  <si>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</si>
  <si>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</si>
  <si>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</si>
  <si>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</si>
  <si>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</si>
  <si>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</si>
  <si>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</si>
  <si>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</si>
  <si>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</si>
  <si>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</si>
  <si>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</si>
  <si>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</si>
  <si>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</si>
  <si>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</si>
  <si>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</si>
  <si>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</si>
  <si>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</si>
  <si>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</si>
  <si>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</si>
  <si>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</si>
  <si>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</si>
  <si>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</si>
  <si>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</si>
  <si>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</si>
  <si>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</si>
  <si>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</si>
  <si>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</si>
  <si>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</si>
  <si>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</si>
  <si>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</si>
  <si>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</si>
  <si>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</si>
  <si>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</si>
  <si>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</si>
  <si>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</si>
  <si>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</si>
  <si>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</si>
  <si>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</si>
  <si>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</si>
  <si>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</si>
  <si>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</si>
  <si>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</si>
  <si>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</si>
  <si>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</si>
  <si>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</si>
  <si>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</si>
  <si>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</si>
  <si>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</si>
  <si>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</si>
  <si>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</si>
  <si>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</si>
  <si>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</si>
  <si>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</si>
  <si>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</si>
  <si>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</si>
  <si>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</si>
  <si>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</si>
  <si>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</si>
  <si>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</si>
  <si>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</si>
  <si>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</si>
  <si>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</si>
  <si>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</si>
  <si>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</si>
  <si>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</si>
  <si>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</si>
  <si>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</si>
  <si>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</si>
  <si>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</si>
  <si>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</si>
  <si>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</si>
  <si>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</si>
  <si>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</si>
  <si>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</si>
  <si>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</si>
  <si>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</si>
  <si>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</si>
  <si>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</si>
  <si>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</si>
  <si>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</si>
  <si>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</si>
  <si>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</si>
  <si>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</si>
  <si>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</si>
  <si>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</si>
  <si>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</si>
  <si>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</si>
  <si>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</si>
  <si>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</si>
  <si>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</si>
  <si>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</si>
  <si>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</si>
  <si>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</si>
  <si>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</si>
  <si>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</si>
  <si>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</si>
  <si>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</si>
  <si>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</si>
  <si>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</si>
  <si>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</si>
  <si>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</si>
  <si>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</si>
  <si>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</si>
  <si>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</si>
  <si>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</si>
  <si>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</si>
  <si>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</si>
  <si>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</si>
  <si>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</si>
  <si>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</si>
  <si>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</si>
  <si>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</si>
  <si>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</si>
  <si>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</si>
  <si>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</si>
  <si>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</si>
  <si>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</si>
  <si>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</si>
  <si>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</si>
  <si>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</si>
  <si>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</si>
  <si>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</si>
  <si>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</si>
  <si>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</si>
  <si>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</si>
  <si>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</si>
  <si>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</si>
  <si>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</si>
  <si>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</si>
  <si>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</si>
  <si>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</si>
  <si>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</si>
  <si>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</si>
  <si>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</si>
  <si>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</si>
  <si>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</si>
  <si>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</si>
  <si>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</si>
  <si>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</si>
  <si>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</si>
  <si>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</si>
  <si>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</si>
  <si>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</si>
  <si>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</si>
  <si>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</si>
  <si>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</si>
  <si>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</si>
  <si>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</si>
  <si>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</si>
  <si>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</si>
  <si>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</si>
  <si>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</si>
  <si>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</si>
  <si>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</si>
  <si>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</si>
  <si>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</si>
  <si>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</si>
  <si>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</si>
  <si>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</si>
  <si>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</si>
  <si>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</si>
  <si>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</si>
  <si>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</si>
  <si>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</si>
  <si>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</si>
  <si>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</si>
  <si>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</si>
  <si>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</si>
  <si>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</si>
  <si>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</si>
  <si>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</si>
  <si>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</si>
  <si>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</si>
  <si>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</si>
  <si>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</si>
  <si>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</si>
  <si>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</si>
  <si>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</si>
  <si>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</si>
  <si>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</si>
  <si>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</si>
  <si>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</si>
  <si>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</si>
  <si>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</si>
  <si>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</si>
  <si>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</si>
  <si>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</si>
  <si>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</si>
  <si>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</si>
  <si>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</si>
  <si>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</si>
  <si>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</si>
  <si>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</si>
  <si>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</si>
  <si>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</si>
  <si>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</si>
  <si>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</si>
  <si>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</si>
  <si>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</si>
  <si>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</si>
  <si>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</si>
  <si>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</si>
  <si>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</si>
  <si>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</si>
  <si>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</si>
  <si>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</si>
  <si>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</si>
  <si>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</si>
  <si>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</si>
  <si>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</si>
  <si>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</si>
  <si>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</si>
  <si>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</si>
  <si>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</si>
  <si>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</si>
  <si>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</si>
  <si>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</si>
  <si>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</si>
  <si>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</si>
  <si>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</si>
  <si>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</si>
  <si>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</si>
  <si>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</si>
  <si>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</si>
  <si>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</si>
  <si>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</si>
  <si>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</si>
  <si>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</si>
  <si>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</si>
  <si>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</si>
  <si>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</si>
  <si>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</si>
  <si>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</si>
  <si>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</si>
  <si>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</si>
  <si>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</si>
  <si>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</si>
  <si>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</si>
  <si>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</si>
  <si>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</si>
  <si>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</si>
  <si>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</si>
  <si>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</si>
  <si>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</si>
  <si>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</si>
  <si>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</si>
  <si>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</si>
  <si>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</si>
  <si>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</si>
  <si>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</si>
  <si>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</si>
  <si>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</si>
  <si>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</si>
  <si>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</si>
  <si>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</si>
  <si>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</si>
  <si>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</si>
  <si>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</si>
  <si>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</si>
  <si>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</si>
  <si>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</si>
  <si>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</si>
  <si>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</si>
  <si>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</si>
  <si>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</si>
  <si>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</si>
  <si>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</si>
  <si>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</si>
  <si>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</si>
  <si>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</si>
  <si>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</si>
  <si>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</si>
  <si>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</si>
  <si>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</si>
  <si>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</si>
  <si>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</si>
  <si>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</si>
  <si>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</si>
  <si>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</si>
  <si>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</si>
  <si>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</si>
  <si>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</si>
  <si>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</si>
  <si>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</si>
  <si>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</si>
  <si>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</si>
  <si>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</si>
  <si>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</si>
  <si>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</si>
  <si>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</si>
  <si>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</si>
  <si>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</si>
  <si>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</si>
  <si>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</si>
  <si>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</si>
  <si>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</si>
  <si>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</si>
  <si>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</si>
  <si>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</si>
  <si>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</si>
  <si>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</si>
  <si>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</si>
  <si>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</si>
  <si>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</si>
  <si>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</si>
  <si>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</si>
  <si>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</si>
  <si>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</si>
  <si>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</si>
  <si>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</si>
  <si>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</si>
  <si>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</si>
  <si>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</si>
  <si>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</si>
  <si>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</si>
  <si>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</si>
  <si>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</si>
  <si>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</si>
  <si>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</si>
  <si>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</si>
  <si>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</si>
  <si>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</si>
  <si>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</si>
  <si>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</si>
  <si>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</si>
  <si>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</si>
  <si>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</si>
  <si>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</si>
  <si>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</si>
  <si>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</si>
  <si>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</si>
  <si>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</si>
  <si>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</si>
  <si>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</si>
  <si>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</si>
  <si>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</si>
  <si>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</si>
  <si>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</si>
  <si>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</si>
  <si>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</si>
  <si>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</si>
  <si>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</si>
  <si>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</si>
  <si>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</si>
  <si>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</si>
  <si>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</si>
  <si>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</si>
  <si>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</si>
  <si>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</si>
  <si>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</si>
  <si>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</si>
  <si>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</si>
  <si>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</si>
  <si>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</si>
  <si>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</si>
  <si>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</si>
  <si>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</si>
  <si>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</si>
  <si>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</si>
  <si>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</si>
  <si>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</si>
  <si>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</si>
  <si>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</si>
  <si>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</si>
  <si>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</si>
  <si>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</si>
  <si>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</si>
  <si>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</si>
  <si>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</si>
  <si>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</si>
  <si>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</si>
  <si>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</si>
  <si>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</si>
  <si>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</si>
  <si>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</si>
  <si>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</si>
  <si>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</si>
  <si>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</si>
  <si>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</si>
  <si>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</si>
  <si>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</si>
  <si>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</si>
  <si>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</si>
  <si>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</si>
  <si>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</si>
  <si>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</si>
  <si>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</si>
  <si>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</si>
  <si>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</si>
  <si>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</si>
  <si>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</si>
  <si>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</si>
  <si>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</si>
  <si>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</si>
  <si>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</si>
  <si>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</si>
  <si>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</si>
  <si>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</si>
  <si>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</si>
  <si>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</si>
  <si>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</si>
  <si>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</si>
  <si>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</si>
  <si>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</si>
  <si>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</si>
  <si>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</si>
  <si>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</si>
  <si>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</si>
  <si>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</si>
  <si>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</si>
  <si>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</si>
  <si>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</si>
  <si>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</si>
  <si>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</si>
  <si>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</si>
  <si>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</si>
  <si>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</si>
  <si>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</si>
  <si>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</si>
  <si>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</si>
  <si>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</si>
  <si>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</si>
  <si>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</si>
  <si>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</si>
  <si>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</si>
  <si>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</si>
  <si>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</si>
  <si>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</si>
  <si>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</si>
  <si>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</si>
  <si>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</si>
  <si>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</si>
  <si>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</si>
  <si>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</si>
  <si>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</si>
  <si>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</si>
  <si>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</si>
  <si>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</si>
  <si>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</si>
  <si>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</si>
  <si>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</si>
  <si>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</si>
  <si>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</si>
  <si>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</si>
  <si>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</si>
  <si>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</si>
  <si>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</si>
  <si>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</si>
  <si>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</si>
  <si>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</si>
  <si>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</si>
  <si>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</si>
  <si>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</si>
  <si>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</si>
  <si>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</si>
  <si>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</si>
  <si>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</si>
  <si>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</si>
  <si>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</si>
  <si>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</si>
  <si>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</si>
  <si>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</si>
  <si>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</si>
  <si>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</si>
  <si>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</si>
  <si>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</si>
  <si>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</si>
  <si>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</si>
  <si>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</si>
  <si>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</si>
  <si>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</si>
  <si>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</si>
  <si>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</si>
  <si>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</si>
  <si>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</si>
  <si>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</si>
  <si>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</si>
  <si>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</si>
  <si>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</si>
  <si>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</si>
  <si>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</si>
  <si>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</si>
  <si>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</si>
  <si>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</si>
  <si>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</si>
  <si>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</si>
  <si>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</si>
  <si>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</si>
  <si>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</si>
  <si>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</si>
  <si>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</si>
  <si>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</si>
  <si>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</si>
  <si>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</si>
  <si>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</si>
  <si>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</si>
  <si>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</si>
  <si>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</si>
  <si>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</si>
  <si>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</si>
  <si>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</si>
  <si>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</si>
  <si>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</si>
  <si>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</si>
  <si>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</si>
  <si>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</si>
  <si>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</si>
  <si>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</si>
  <si>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</si>
  <si>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</si>
  <si>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</si>
  <si>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</si>
  <si>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</si>
  <si>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</si>
  <si>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</si>
  <si>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</si>
  <si>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</si>
  <si>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</si>
  <si>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</si>
  <si>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</si>
  <si>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</si>
  <si>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</si>
  <si>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</si>
  <si>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</si>
  <si>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</si>
  <si>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</si>
  <si>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</si>
  <si>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</si>
  <si>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</si>
  <si>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</si>
  <si>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</si>
  <si>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</si>
  <si>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</si>
  <si>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</si>
  <si>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</si>
  <si>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</si>
  <si>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</si>
  <si>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</si>
  <si>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</si>
  <si>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</si>
  <si>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</si>
  <si>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</si>
  <si>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</si>
  <si>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</si>
  <si>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</si>
  <si>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</si>
  <si>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</si>
  <si>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</si>
  <si>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</si>
  <si>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</si>
  <si>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</si>
  <si>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</si>
  <si>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</si>
  <si>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</si>
  <si>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</si>
  <si>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</si>
  <si>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</si>
  <si>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</si>
  <si>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</si>
  <si>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</si>
  <si>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</si>
  <si>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</si>
  <si>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</si>
  <si>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</si>
  <si>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</si>
  <si>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</si>
  <si>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</si>
  <si>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</si>
  <si>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</si>
  <si>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</si>
  <si>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</si>
  <si>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</si>
  <si>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</si>
  <si>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</si>
  <si>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</si>
  <si>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</si>
  <si>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</si>
  <si>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</si>
  <si>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</si>
  <si>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</si>
  <si>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</si>
  <si>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</si>
  <si>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</si>
  <si>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</si>
  <si>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</si>
  <si>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</si>
  <si>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</si>
  <si>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</si>
  <si>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</si>
  <si>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</si>
  <si>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</si>
  <si>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</si>
  <si>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</si>
  <si>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</si>
  <si>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</si>
  <si>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</si>
  <si>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</si>
  <si>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</si>
  <si>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</si>
  <si>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</si>
  <si>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</si>
  <si>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</si>
  <si>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</si>
  <si>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</si>
  <si>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</si>
  <si>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</si>
  <si>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</si>
  <si>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</si>
  <si>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</si>
  <si>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</si>
  <si>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</si>
  <si>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</si>
  <si>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</si>
  <si>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</si>
  <si>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</si>
  <si>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</si>
  <si>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</si>
  <si>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</si>
  <si>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</si>
  <si>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</si>
  <si>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</si>
  <si>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</si>
  <si>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</si>
  <si>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</si>
  <si>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</si>
  <si>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</si>
  <si>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</si>
  <si>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</si>
  <si>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</si>
  <si>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</si>
  <si>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</si>
  <si>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</si>
  <si>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</si>
  <si>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</si>
  <si>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</si>
  <si>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</si>
  <si>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</si>
  <si>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</si>
  <si>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</si>
  <si>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</si>
  <si>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</si>
  <si>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</si>
  <si>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</si>
  <si>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</si>
  <si>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</si>
  <si>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</si>
  <si>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</si>
  <si>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</si>
  <si>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</si>
  <si>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</si>
  <si>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</si>
  <si>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</si>
  <si>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</si>
  <si>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</si>
  <si>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</si>
  <si>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</si>
  <si>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</si>
  <si>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</si>
  <si>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</si>
  <si>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</si>
  <si>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</si>
  <si>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</si>
  <si>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</si>
  <si>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</si>
  <si>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</si>
  <si>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</si>
  <si>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</si>
  <si>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</si>
  <si>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</si>
  <si>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</si>
  <si>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</si>
  <si>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</si>
  <si>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</si>
  <si>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</si>
  <si>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</si>
  <si>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</si>
  <si>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</si>
  <si>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</si>
  <si>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</si>
  <si>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</si>
  <si>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</si>
  <si>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</si>
  <si>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</si>
  <si>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</si>
  <si>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</si>
  <si>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</si>
  <si>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</si>
  <si>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</si>
  <si>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</si>
  <si>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</si>
  <si>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</si>
  <si>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</si>
  <si>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</si>
  <si>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</si>
  <si>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</si>
  <si>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</si>
  <si>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</si>
  <si>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</si>
  <si>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</si>
  <si>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</si>
  <si>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</si>
  <si>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</si>
  <si>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</si>
  <si>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</si>
  <si>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</si>
  <si>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</si>
  <si>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</si>
  <si>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</si>
  <si>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</si>
  <si>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</si>
  <si>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</si>
  <si>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</si>
  <si>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</si>
  <si>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</si>
  <si>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</si>
  <si>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</si>
  <si>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</si>
  <si>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</si>
  <si>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</si>
  <si>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</si>
  <si>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</si>
  <si>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</si>
  <si>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</si>
  <si>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</si>
  <si>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</si>
  <si>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</si>
  <si>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</si>
  <si>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</si>
  <si>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</si>
  <si>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</si>
  <si>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</si>
  <si>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</si>
  <si>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</si>
  <si>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</si>
  <si>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</si>
  <si>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</si>
  <si>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</si>
  <si>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</si>
  <si>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</si>
  <si>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</si>
  <si>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</si>
  <si>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</si>
  <si>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</si>
  <si>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</si>
  <si>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</si>
  <si>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</si>
  <si>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</si>
  <si>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</si>
  <si>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</si>
  <si>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</si>
  <si>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</si>
  <si>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</si>
  <si>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</si>
  <si>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</si>
  <si>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</si>
  <si>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</si>
  <si>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</si>
  <si>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</si>
  <si>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</si>
  <si>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</si>
  <si>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</si>
  <si>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</si>
  <si>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</si>
  <si>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</si>
  <si>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</si>
  <si>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</si>
  <si>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</si>
  <si>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</si>
  <si>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</si>
  <si>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</si>
  <si>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</si>
  <si>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</si>
  <si>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</si>
  <si>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</si>
  <si>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</si>
  <si>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</si>
  <si>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</si>
  <si>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</si>
  <si>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</si>
  <si>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</si>
  <si>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</si>
  <si>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</si>
  <si>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</si>
  <si>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</si>
  <si>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</si>
  <si>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</si>
  <si>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</si>
  <si>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</si>
  <si>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</si>
  <si>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</si>
  <si>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</si>
  <si>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</si>
  <si>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</si>
  <si>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</si>
  <si>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</si>
  <si>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</si>
  <si>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</si>
  <si>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</si>
  <si>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</si>
  <si>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</si>
  <si>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</si>
  <si>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</si>
  <si>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</si>
  <si>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</si>
  <si>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</si>
  <si>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</si>
  <si>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</si>
  <si>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</si>
  <si>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</si>
  <si>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</si>
  <si>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</si>
  <si>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</si>
  <si>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</si>
  <si>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</si>
  <si>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</si>
  <si>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</si>
  <si>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</si>
  <si>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</si>
  <si>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</si>
  <si>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</si>
  <si>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</si>
  <si>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</si>
  <si>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</si>
  <si>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</si>
  <si>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</si>
  <si>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</si>
  <si>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</si>
  <si>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</si>
  <si>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</si>
  <si>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</si>
  <si>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</si>
  <si>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</si>
  <si>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</si>
  <si>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</si>
  <si>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</si>
  <si>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</si>
  <si>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</si>
  <si>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</si>
  <si>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</si>
  <si>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</si>
  <si>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</si>
  <si>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</si>
  <si>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</si>
  <si>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</si>
  <si>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</si>
  <si>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</si>
  <si>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</si>
  <si>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</si>
  <si>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</si>
  <si>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</si>
  <si>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</si>
  <si>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</si>
  <si>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</si>
  <si>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</si>
  <si>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</si>
  <si>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</si>
  <si>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</si>
  <si>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</si>
  <si>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</si>
  <si>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</si>
  <si>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</si>
  <si>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</si>
  <si>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</si>
  <si>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</si>
  <si>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</si>
  <si>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</si>
  <si>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</si>
  <si>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</si>
  <si>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</si>
  <si>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</si>
  <si>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</si>
  <si>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</si>
  <si>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</si>
  <si>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</si>
  <si>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</si>
  <si>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</si>
  <si>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</si>
  <si>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</si>
  <si>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</si>
  <si>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</si>
  <si>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</si>
  <si>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</si>
  <si>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</si>
  <si>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</si>
  <si>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</si>
  <si>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</si>
  <si>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</si>
  <si>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</si>
  <si>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</si>
  <si>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</si>
  <si>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</si>
  <si>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</si>
  <si>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</si>
  <si>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</si>
  <si>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</si>
  <si>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</si>
  <si>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</si>
  <si>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</si>
  <si>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</si>
  <si>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</si>
  <si>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</si>
  <si>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</si>
  <si>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</si>
  <si>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</si>
  <si>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</si>
  <si>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</si>
  <si>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</si>
  <si>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</si>
  <si>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</si>
  <si>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</si>
  <si>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</si>
  <si>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</si>
  <si>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</si>
  <si>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</si>
  <si>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</si>
  <si>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</si>
  <si>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</si>
  <si>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</si>
  <si>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</si>
  <si>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</si>
  <si>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</si>
  <si>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</si>
  <si>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</si>
  <si>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</si>
  <si>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</si>
  <si>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</si>
  <si>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</si>
  <si>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</si>
  <si>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</si>
  <si>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</si>
  <si>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</si>
  <si>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</si>
  <si>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</si>
  <si>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</si>
  <si>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</si>
  <si>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</si>
  <si>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</si>
  <si>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</si>
  <si>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</si>
  <si>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</si>
  <si>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</si>
  <si>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</si>
  <si>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</si>
  <si>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</si>
  <si>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</si>
  <si>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</si>
  <si>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</si>
  <si>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</si>
  <si>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</si>
  <si>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</si>
  <si>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</si>
  <si>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</si>
  <si>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</si>
  <si>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</si>
  <si>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</si>
  <si>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</si>
  <si>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</si>
  <si>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</si>
  <si>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</si>
  <si>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</si>
  <si>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</si>
  <si>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</si>
  <si>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</si>
  <si>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</si>
  <si>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</si>
  <si>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</si>
  <si>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</si>
  <si>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</si>
  <si>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</si>
  <si>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</si>
  <si>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</si>
  <si>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</si>
  <si>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</si>
  <si>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</si>
  <si>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</si>
  <si>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</si>
  <si>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</si>
  <si>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</si>
  <si>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</si>
  <si>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</si>
  <si>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</si>
  <si>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</si>
  <si>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</si>
  <si>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</si>
  <si>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</si>
  <si>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</si>
  <si>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</si>
  <si>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</si>
  <si>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</si>
  <si>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</si>
  <si>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</si>
  <si>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</si>
  <si>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</si>
  <si>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</si>
  <si>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</si>
  <si>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</si>
  <si>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</si>
  <si>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</si>
  <si>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</si>
  <si>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</si>
  <si>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</si>
  <si>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</si>
  <si>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</si>
  <si>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</si>
  <si>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</si>
  <si>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</si>
  <si>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</si>
  <si>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</si>
  <si>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</si>
  <si>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</si>
  <si>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</si>
  <si>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</si>
  <si>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</si>
  <si>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</si>
  <si>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</si>
  <si>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</si>
  <si>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</si>
  <si>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</si>
  <si>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</si>
  <si>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</si>
  <si>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</si>
  <si>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</si>
  <si>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</si>
  <si>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</si>
  <si>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</si>
  <si>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</si>
  <si>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</si>
  <si>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</si>
  <si>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</si>
  <si>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</si>
  <si>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</si>
  <si>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</si>
  <si>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</si>
  <si>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</si>
  <si>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</si>
  <si>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</si>
  <si>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</si>
  <si>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</si>
  <si>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</si>
  <si>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</si>
  <si>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</si>
  <si>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</si>
  <si>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</si>
  <si>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</si>
  <si>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</si>
  <si>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</si>
  <si>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</si>
  <si>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</si>
  <si>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</si>
  <si>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</si>
  <si>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</si>
  <si>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</si>
  <si>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</si>
  <si>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</si>
  <si>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</si>
  <si>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</si>
  <si>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</si>
  <si>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</si>
  <si>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</si>
  <si>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</si>
  <si>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</si>
  <si>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</si>
  <si>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</si>
  <si>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</si>
  <si>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</si>
  <si>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</si>
  <si>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</si>
  <si>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</si>
  <si>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</si>
  <si>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</si>
  <si>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</si>
  <si>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</si>
  <si>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</si>
  <si>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</si>
  <si>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</si>
  <si>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</si>
  <si>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</si>
  <si>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</si>
  <si>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</si>
  <si>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</si>
  <si>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</si>
  <si>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</si>
  <si>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</si>
  <si>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</si>
  <si>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</si>
  <si>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</si>
  <si>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</si>
  <si>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</si>
  <si>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</si>
  <si>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</si>
  <si>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</si>
  <si>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</si>
  <si>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</si>
  <si>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</si>
  <si>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</si>
  <si>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</si>
  <si>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</si>
  <si>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</si>
  <si>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</si>
  <si>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</si>
  <si>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</si>
  <si>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</si>
  <si>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</si>
  <si>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</si>
  <si>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</si>
  <si>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</si>
  <si>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</si>
  <si>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</si>
  <si>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</si>
  <si>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</si>
  <si>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</si>
  <si>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</si>
  <si>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</si>
  <si>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</si>
  <si>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</si>
  <si>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</si>
  <si>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</si>
  <si>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</si>
  <si>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</si>
  <si>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</si>
  <si>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</si>
  <si>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</si>
  <si>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</si>
  <si>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</si>
  <si>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</si>
  <si>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</si>
  <si>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</si>
  <si>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</si>
  <si>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</si>
  <si>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</si>
  <si>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</si>
  <si>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</si>
  <si>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</si>
  <si>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</si>
  <si>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</si>
  <si>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</si>
  <si>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</si>
  <si>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</si>
  <si>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</si>
  <si>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</si>
  <si>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</si>
  <si>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</si>
  <si>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</si>
  <si>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</si>
  <si>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</si>
  <si>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</si>
  <si>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</si>
  <si>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</si>
  <si>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</si>
  <si>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</si>
  <si>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</si>
  <si>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</si>
  <si>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</si>
  <si>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</si>
  <si>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</si>
  <si>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</si>
  <si>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</si>
  <si>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</si>
  <si>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</si>
  <si>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</si>
  <si>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</si>
  <si>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</si>
  <si>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</si>
  <si>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</si>
  <si>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</si>
  <si>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</si>
  <si>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</si>
  <si>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</si>
  <si>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</si>
  <si>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</si>
  <si>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</si>
  <si>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</si>
  <si>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</si>
  <si>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</si>
  <si>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</si>
  <si>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</si>
  <si>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</si>
  <si>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</si>
  <si>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</si>
  <si>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</si>
  <si>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</si>
  <si>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</si>
  <si>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</si>
  <si>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</si>
  <si>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</si>
  <si>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</si>
  <si>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</si>
  <si>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</si>
  <si>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</si>
  <si>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</si>
  <si>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</si>
  <si>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</si>
  <si>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</si>
  <si>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</si>
  <si>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</si>
  <si>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</si>
  <si>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</si>
  <si>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</si>
  <si>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</si>
  <si>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</si>
  <si>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</si>
  <si>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</si>
  <si>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</si>
  <si>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</si>
  <si>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</si>
  <si>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</si>
  <si>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</si>
  <si>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</si>
  <si>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</si>
  <si>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</si>
  <si>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</si>
  <si>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</si>
  <si>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</si>
  <si>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</si>
  <si>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</si>
  <si>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</si>
  <si>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</si>
  <si>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</si>
  <si>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</si>
  <si>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</si>
  <si>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</si>
  <si>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</si>
  <si>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</si>
  <si>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</si>
  <si>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</si>
  <si>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</si>
  <si>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</si>
  <si>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</si>
  <si>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</si>
  <si>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</si>
  <si>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</si>
  <si>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</si>
  <si>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</si>
  <si>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</si>
  <si>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</si>
  <si>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</si>
  <si>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</si>
  <si>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</si>
  <si>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</si>
  <si>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</si>
  <si>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</si>
  <si>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</si>
  <si>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</si>
  <si>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</si>
  <si>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</si>
  <si>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</si>
  <si>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</si>
  <si>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</si>
  <si>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</si>
  <si>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</si>
  <si>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</si>
  <si>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</si>
  <si>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</si>
  <si>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</si>
  <si>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</si>
  <si>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</si>
  <si>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</si>
  <si>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</si>
  <si>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</si>
  <si>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</si>
  <si>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</si>
  <si>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</si>
  <si>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</si>
  <si>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</si>
  <si>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</si>
  <si>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</si>
  <si>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</si>
  <si>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</si>
  <si>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</si>
  <si>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</si>
  <si>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</si>
  <si>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</si>
  <si>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</si>
  <si>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</si>
  <si>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</si>
  <si>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</si>
  <si>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</si>
  <si>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</si>
  <si>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</si>
  <si>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</si>
  <si>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</si>
  <si>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</si>
  <si>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</si>
  <si>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</si>
  <si>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</si>
  <si>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</si>
  <si>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</si>
  <si>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</si>
  <si>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</si>
  <si>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</si>
  <si>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</si>
  <si>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</si>
  <si>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</si>
  <si>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</si>
  <si>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</si>
  <si>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</si>
  <si>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</si>
  <si>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</si>
  <si>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</si>
  <si>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</si>
  <si>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</si>
  <si>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</si>
  <si>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</si>
  <si>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</si>
  <si>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</si>
  <si>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</si>
  <si>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</si>
  <si>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</si>
  <si>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</si>
  <si>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</si>
  <si>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</si>
  <si>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</si>
  <si>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</si>
  <si>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</si>
  <si>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</si>
  <si>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</si>
  <si>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</si>
  <si>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</si>
  <si>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</si>
  <si>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</si>
  <si>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</si>
  <si>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</si>
  <si>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</si>
  <si>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</si>
  <si>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</si>
  <si>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</si>
  <si>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</si>
  <si>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</si>
  <si>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</si>
  <si>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</si>
  <si>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</si>
  <si>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</si>
  <si>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</si>
  <si>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</si>
  <si>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</si>
  <si>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</si>
  <si>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</si>
  <si>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</si>
  <si>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</si>
  <si>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</si>
  <si>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</si>
  <si>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</si>
  <si>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</si>
  <si>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</si>
  <si>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</si>
  <si>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</si>
  <si>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</si>
  <si>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</si>
  <si>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</si>
  <si>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</si>
  <si>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</si>
  <si>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</si>
  <si>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</si>
  <si>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</si>
  <si>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</si>
  <si>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</si>
  <si>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</si>
  <si>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</si>
  <si>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</si>
  <si>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</si>
  <si>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</si>
  <si>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</si>
  <si>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</si>
  <si>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</si>
  <si>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</si>
  <si>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</si>
  <si>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</si>
  <si>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</si>
  <si>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</si>
  <si>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</si>
  <si>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</si>
  <si>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</si>
  <si>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</si>
  <si>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</si>
  <si>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</si>
  <si>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</si>
  <si>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</si>
  <si>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</si>
  <si>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</si>
  <si>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</si>
  <si>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</si>
  <si>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</si>
  <si>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</si>
  <si>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</si>
  <si>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</si>
  <si>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</si>
  <si>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</si>
  <si>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</si>
  <si>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</si>
  <si>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</si>
  <si>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</si>
  <si>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</si>
  <si>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</si>
  <si>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</si>
  <si>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</si>
  <si>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</si>
  <si>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</si>
  <si>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</si>
  <si>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</si>
  <si>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</si>
  <si>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</si>
  <si>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</si>
  <si>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</si>
  <si>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</si>
  <si>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</si>
  <si>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</si>
  <si>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</si>
  <si>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</si>
  <si>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</si>
  <si>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</si>
  <si>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</si>
  <si>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</si>
  <si>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</si>
  <si>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</si>
  <si>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</si>
  <si>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</si>
  <si>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</si>
  <si>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</si>
  <si>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</si>
  <si>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</si>
  <si>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</si>
  <si>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</si>
  <si>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</si>
  <si>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</si>
  <si>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</si>
  <si>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</si>
  <si>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</si>
  <si>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</si>
  <si>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</si>
  <si>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</si>
  <si>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</si>
  <si>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</si>
  <si>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</si>
  <si>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</si>
  <si>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</si>
  <si>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</si>
  <si>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</si>
  <si>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</si>
  <si>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</si>
  <si>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</si>
  <si>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</si>
  <si>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</si>
  <si>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</si>
  <si>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</si>
  <si>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</si>
  <si>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</si>
  <si>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</si>
  <si>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</si>
  <si>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</si>
  <si>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</si>
  <si>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</si>
  <si>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</si>
  <si>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</si>
  <si>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</si>
  <si>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</si>
  <si>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</si>
  <si>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</si>
  <si>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</si>
  <si>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</si>
  <si>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</si>
  <si>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</si>
  <si>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</si>
  <si>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</si>
  <si>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</si>
  <si>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</si>
  <si>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</si>
  <si>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</si>
  <si>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</si>
  <si>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</si>
  <si>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</si>
  <si>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</si>
  <si>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</si>
  <si>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</si>
  <si>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</si>
  <si>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</si>
  <si>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</si>
  <si>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</si>
  <si>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</si>
  <si>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</si>
  <si>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</si>
  <si>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</si>
  <si>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</si>
  <si>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</si>
  <si>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</si>
  <si>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</si>
  <si>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</si>
  <si>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</si>
  <si>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</si>
  <si>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</si>
  <si>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</si>
  <si>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</si>
  <si>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</si>
  <si>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</si>
  <si>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</si>
  <si>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</si>
  <si>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</si>
  <si>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</si>
  <si>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</si>
  <si>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</si>
  <si>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</si>
  <si>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</si>
  <si>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</si>
  <si>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</si>
  <si>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</si>
  <si>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</si>
  <si>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</si>
  <si>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</si>
  <si>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</si>
  <si>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</si>
  <si>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</si>
  <si>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</si>
  <si>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</si>
  <si>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</si>
  <si>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</si>
  <si>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</si>
  <si>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</si>
  <si>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</si>
  <si>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</si>
  <si>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</si>
  <si>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</si>
  <si>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</si>
  <si>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</si>
  <si>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</si>
  <si>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</si>
  <si>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</si>
  <si>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</si>
  <si>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</si>
  <si>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</si>
  <si>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</si>
  <si>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</si>
  <si>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</si>
  <si>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</si>
  <si>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</si>
  <si>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</si>
  <si>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</si>
  <si>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</si>
  <si>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</si>
  <si>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</si>
  <si>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</si>
  <si>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</si>
  <si>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</si>
  <si>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</si>
  <si>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</si>
  <si>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</si>
  <si>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</si>
  <si>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</si>
  <si>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</si>
  <si>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</si>
  <si>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</si>
  <si>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</si>
  <si>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</si>
  <si>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</si>
  <si>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</si>
  <si>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</si>
  <si>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</si>
  <si>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</si>
  <si>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</si>
  <si>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</si>
  <si>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</si>
  <si>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</si>
  <si>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</si>
  <si>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</si>
  <si>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</si>
  <si>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</si>
  <si>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</si>
  <si>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</si>
  <si>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</si>
  <si>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</si>
  <si>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</si>
  <si>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</si>
  <si>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</si>
  <si>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</si>
  <si>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</si>
  <si>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</si>
  <si>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</si>
  <si>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</si>
  <si>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</si>
  <si>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</si>
  <si>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</si>
  <si>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</si>
  <si>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</si>
  <si>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</si>
  <si>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</si>
  <si>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</si>
  <si>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</si>
  <si>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</si>
  <si>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</si>
  <si>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</si>
  <si>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</si>
  <si>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</si>
  <si>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</si>
  <si>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</si>
  <si>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</si>
  <si>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</si>
  <si>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</si>
  <si>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</si>
  <si>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</si>
  <si>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</si>
  <si>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</si>
  <si>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</si>
  <si>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</si>
  <si>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</si>
  <si>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</si>
  <si>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</si>
  <si>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</si>
  <si>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</si>
  <si>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</si>
  <si>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</si>
  <si>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</si>
  <si>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</si>
  <si>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</si>
  <si>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</si>
  <si>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</si>
  <si>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</si>
  <si>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</si>
  <si>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</si>
  <si>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</si>
  <si>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</si>
  <si>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</si>
  <si>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</si>
  <si>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</si>
  <si>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</si>
  <si>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</si>
  <si>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</si>
  <si>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</si>
  <si>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</si>
  <si>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</si>
  <si>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</si>
  <si>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</si>
  <si>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</si>
  <si>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</si>
  <si>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</si>
  <si>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</si>
  <si>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</si>
  <si>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</si>
  <si>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</si>
  <si>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</si>
  <si>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</si>
  <si>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</si>
  <si>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</si>
  <si>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</si>
  <si>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</si>
  <si>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</si>
  <si>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</si>
  <si>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</si>
  <si>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</si>
  <si>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</si>
  <si>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</si>
  <si>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</si>
  <si>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</si>
  <si>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</si>
  <si>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</si>
  <si>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</si>
  <si>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</si>
  <si>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</si>
  <si>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</si>
  <si>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</si>
  <si>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</si>
  <si>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</si>
  <si>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</si>
  <si>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</si>
  <si>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</si>
  <si>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</si>
  <si>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</si>
  <si>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</si>
  <si>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</si>
  <si>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</si>
  <si>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</si>
  <si>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</si>
  <si>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</si>
  <si>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</si>
  <si>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</si>
  <si>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</si>
  <si>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</si>
  <si>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</si>
  <si>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</si>
  <si>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</si>
  <si>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</si>
  <si>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</si>
  <si>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</si>
  <si>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</si>
  <si>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</si>
  <si>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</si>
  <si>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</si>
  <si>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</si>
  <si>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</si>
  <si>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</si>
  <si>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</si>
  <si>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</si>
  <si>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</si>
  <si>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</si>
  <si>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</si>
  <si>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</si>
  <si>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</si>
  <si>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</si>
  <si>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</si>
  <si>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</si>
  <si>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</si>
  <si>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</si>
  <si>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</si>
  <si>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</si>
  <si>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</si>
  <si>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</si>
  <si>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</si>
  <si>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</si>
  <si>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</si>
  <si>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</si>
  <si>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</si>
  <si>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</si>
  <si>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</si>
  <si>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</si>
  <si>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</si>
  <si>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</si>
  <si>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</si>
  <si>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</si>
  <si>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</si>
  <si>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</si>
  <si>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</si>
  <si>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</si>
  <si>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</si>
  <si>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</si>
  <si>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</si>
  <si>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</si>
  <si>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</si>
  <si>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</si>
  <si>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</si>
  <si>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</si>
  <si>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</si>
  <si>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</si>
  <si>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</si>
  <si>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</si>
  <si>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</si>
  <si>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</si>
  <si>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</si>
  <si>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</si>
  <si>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</si>
  <si>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</si>
  <si>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</si>
  <si>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</si>
  <si>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</si>
  <si>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</si>
  <si>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</si>
  <si>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</si>
  <si>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</si>
  <si>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</si>
  <si>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</si>
  <si>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</si>
  <si>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</si>
  <si>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</si>
  <si>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</si>
  <si>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</si>
  <si>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</si>
  <si>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</si>
  <si>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</si>
  <si>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</si>
  <si>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</si>
  <si>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</si>
  <si>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</si>
  <si>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</si>
  <si>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</si>
  <si>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</si>
  <si>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</si>
  <si>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</si>
  <si>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</si>
  <si>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</si>
  <si>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</si>
  <si>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</si>
  <si>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</si>
  <si>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</si>
  <si>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</si>
  <si>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</si>
  <si>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</si>
  <si>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</si>
  <si>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</si>
  <si>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</si>
  <si>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</si>
  <si>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</si>
  <si>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</si>
  <si>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</si>
  <si>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</si>
  <si>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</si>
  <si>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</si>
  <si>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</si>
  <si>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</si>
  <si>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</si>
  <si>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</si>
  <si>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</si>
  <si>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</si>
  <si>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</si>
  <si>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</si>
  <si>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</si>
  <si>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</si>
  <si>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</si>
  <si>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</si>
  <si>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</si>
  <si>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</si>
  <si>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</si>
  <si>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</si>
  <si>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</si>
  <si>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</si>
  <si>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</si>
  <si>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</si>
  <si>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</si>
  <si>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</si>
  <si>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</si>
  <si>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</si>
  <si>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</si>
  <si>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</si>
  <si>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</si>
  <si>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</si>
  <si>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</si>
  <si>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</si>
  <si>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</si>
  <si>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</si>
  <si>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</si>
  <si>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</si>
  <si>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</si>
  <si>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</si>
  <si>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</si>
  <si>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</si>
  <si>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</si>
  <si>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</si>
  <si>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</si>
  <si>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</si>
  <si>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</si>
  <si>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</si>
  <si>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</si>
  <si>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</si>
  <si>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</si>
  <si>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</si>
  <si>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</si>
  <si>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</si>
  <si>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</si>
  <si>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</si>
  <si>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</si>
  <si>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</si>
  <si>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</si>
  <si>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</si>
  <si>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</si>
  <si>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</si>
  <si>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</si>
  <si>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</si>
  <si>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</si>
  <si>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</si>
  <si>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</si>
  <si>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</si>
  <si>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</si>
  <si>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</si>
  <si>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</si>
  <si>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</si>
  <si>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</si>
  <si>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</si>
  <si>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</si>
  <si>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</si>
  <si>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</si>
  <si>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</si>
  <si>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</si>
  <si>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</si>
  <si>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</si>
  <si>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</si>
  <si>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</si>
  <si>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</si>
  <si>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</si>
  <si>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</si>
  <si>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</si>
  <si>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</si>
  <si>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</si>
  <si>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</si>
  <si>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</si>
  <si>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</si>
  <si>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</si>
  <si>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</si>
  <si>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</si>
  <si>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</si>
  <si>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</si>
  <si>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</si>
  <si>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</si>
  <si>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</si>
  <si>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</si>
  <si>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</si>
  <si>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</si>
  <si>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</si>
  <si>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</si>
  <si>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</si>
  <si>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</si>
  <si>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</si>
  <si>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</si>
  <si>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</si>
  <si>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</si>
  <si>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</si>
  <si>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</si>
  <si>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</si>
  <si>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</si>
  <si>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</si>
  <si>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</si>
  <si>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</si>
  <si>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</si>
  <si>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</si>
  <si>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</si>
  <si>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</si>
  <si>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</si>
  <si>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</si>
  <si>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</si>
  <si>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</si>
  <si>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</si>
  <si>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</si>
  <si>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</si>
  <si>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</si>
  <si>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</si>
  <si>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</si>
  <si>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</si>
  <si>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</si>
  <si>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</si>
  <si>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</si>
  <si>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</si>
  <si>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</si>
  <si>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</si>
  <si>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</si>
  <si>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</si>
  <si>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</si>
  <si>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</si>
  <si>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</si>
  <si>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</si>
  <si>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</si>
  <si>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</si>
  <si>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</si>
  <si>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</si>
  <si>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</si>
  <si>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</si>
  <si>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</si>
  <si>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</si>
  <si>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</si>
  <si>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</si>
  <si>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</si>
  <si>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</si>
  <si>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</si>
  <si>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</si>
  <si>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</si>
  <si>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</si>
  <si>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</si>
  <si>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</si>
  <si>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</si>
  <si>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</si>
  <si>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</si>
  <si>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</si>
  <si>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</si>
  <si>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</si>
  <si>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</si>
  <si>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</si>
  <si>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</si>
  <si>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</si>
  <si>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</si>
  <si>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</si>
  <si>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</si>
  <si>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</si>
  <si>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</si>
  <si>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</si>
  <si>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</si>
  <si>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</si>
  <si>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</si>
  <si>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</si>
  <si>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</si>
  <si>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</si>
  <si>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</si>
  <si>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</si>
  <si>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</si>
  <si>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</si>
  <si>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</si>
  <si>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</si>
  <si>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</si>
  <si>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</si>
  <si>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</si>
  <si>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</si>
  <si>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</si>
  <si>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</si>
  <si>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</si>
  <si>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</si>
  <si>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</si>
  <si>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</si>
  <si>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</si>
  <si>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</si>
  <si>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</si>
  <si>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</si>
  <si>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</si>
  <si>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</si>
  <si>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</si>
  <si>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</si>
  <si>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</si>
  <si>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</si>
  <si>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</si>
  <si>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</si>
  <si>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</si>
  <si>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</si>
  <si>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</si>
  <si>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</si>
  <si>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</si>
  <si>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</si>
  <si>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</si>
  <si>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</si>
  <si>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</si>
  <si>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</si>
  <si>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</si>
  <si>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</si>
  <si>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</si>
  <si>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</si>
  <si>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</si>
  <si>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</si>
  <si>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</si>
  <si>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</si>
  <si>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</si>
  <si>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</si>
  <si>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</si>
  <si>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</si>
  <si>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</si>
  <si>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</si>
  <si>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</si>
  <si>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</si>
  <si>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</si>
  <si>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</si>
  <si>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</si>
  <si>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</si>
  <si>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</si>
  <si>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</si>
  <si>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</si>
  <si>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</si>
  <si>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</si>
  <si>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</si>
  <si>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</si>
  <si>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</si>
  <si>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</si>
  <si>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</si>
  <si>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</si>
  <si>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</si>
  <si>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</si>
  <si>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</si>
  <si>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</si>
  <si>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</si>
  <si>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</si>
  <si>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</si>
  <si>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</si>
  <si>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</si>
  <si>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</si>
  <si>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</si>
  <si>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</si>
  <si>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</si>
  <si>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</si>
  <si>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</si>
  <si>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</si>
  <si>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</si>
  <si>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</si>
  <si>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</si>
  <si>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</si>
  <si>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</si>
  <si>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</si>
  <si>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</si>
  <si>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</si>
  <si>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</si>
  <si>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</si>
  <si>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</si>
  <si>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</si>
  <si>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</si>
  <si>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</si>
  <si>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</si>
  <si>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</si>
  <si>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</si>
  <si>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</si>
  <si>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</si>
  <si>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</si>
  <si>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</si>
  <si>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</si>
  <si>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</si>
  <si>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</si>
  <si>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</si>
  <si>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</si>
  <si>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</si>
  <si>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</si>
  <si>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</si>
  <si>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</si>
  <si>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</si>
  <si>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</si>
  <si>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</si>
  <si>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</si>
  <si>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</si>
  <si>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</si>
  <si>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</si>
  <si>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</si>
  <si>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</si>
  <si>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</si>
  <si>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</si>
  <si>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</si>
  <si>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</si>
  <si>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</si>
  <si>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</si>
  <si>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</si>
  <si>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</si>
  <si>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</si>
  <si>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</si>
  <si>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</si>
  <si>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</si>
  <si>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</si>
  <si>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</si>
  <si>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</si>
  <si>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</si>
  <si>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</si>
  <si>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</si>
  <si>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</si>
  <si>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</si>
  <si>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</si>
  <si>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</si>
  <si>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</si>
  <si>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</si>
  <si>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</si>
  <si>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</si>
  <si>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</si>
  <si>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</si>
  <si>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</si>
  <si>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</si>
  <si>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</si>
  <si>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</si>
  <si>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</si>
  <si>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</si>
  <si>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</si>
  <si>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</si>
  <si>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</si>
  <si>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</si>
  <si>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</si>
  <si>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</si>
  <si>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</si>
  <si>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</si>
  <si>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</si>
  <si>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</si>
  <si>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</si>
  <si>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</si>
  <si>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</si>
  <si>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</si>
  <si>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</si>
  <si>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</si>
  <si>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</si>
  <si>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</si>
  <si>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</si>
  <si>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</si>
  <si>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</si>
  <si>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</si>
  <si>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</si>
  <si>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</si>
  <si>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</si>
  <si>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</si>
  <si>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</si>
  <si>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</si>
  <si>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</si>
  <si>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</si>
  <si>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</si>
  <si>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</si>
  <si>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</si>
  <si>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</si>
  <si>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</si>
  <si>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</si>
  <si>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</si>
  <si>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</si>
  <si>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</si>
  <si>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</si>
  <si>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</si>
  <si>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</si>
  <si>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</si>
  <si>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</si>
  <si>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</si>
  <si>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</si>
  <si>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</si>
  <si>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</si>
  <si>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</si>
  <si>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</si>
  <si>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</si>
  <si>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</si>
  <si>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</si>
  <si>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</si>
  <si>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</si>
  <si>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</si>
  <si>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</si>
  <si>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</si>
  <si>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</si>
  <si>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</si>
  <si>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</si>
  <si>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</si>
  <si>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</si>
  <si>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</si>
  <si>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</si>
  <si>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</si>
  <si>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</si>
  <si>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</si>
  <si>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</si>
  <si>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</si>
  <si>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</si>
  <si>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</si>
  <si>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</si>
  <si>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</si>
  <si>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</si>
  <si>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</si>
  <si>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</si>
  <si>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</si>
  <si>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</si>
  <si>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</si>
  <si>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</si>
  <si>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</si>
  <si>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</si>
  <si>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</si>
  <si>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</si>
  <si>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</si>
  <si>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</si>
  <si>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</si>
  <si>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</si>
  <si>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</si>
  <si>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</si>
  <si>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</si>
  <si>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</si>
  <si>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</si>
  <si>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</si>
  <si>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</si>
  <si>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</si>
  <si>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</si>
  <si>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</si>
  <si>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</si>
  <si>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</si>
  <si>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</si>
  <si>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</si>
  <si>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</si>
  <si>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</si>
  <si>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</si>
  <si>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</si>
  <si>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</si>
  <si>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</si>
  <si>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</si>
  <si>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</si>
  <si>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</si>
  <si>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</si>
  <si>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</si>
  <si>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</si>
  <si>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</si>
  <si>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</si>
  <si>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</si>
  <si>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</si>
  <si>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</si>
  <si>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</si>
  <si>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</si>
  <si>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</si>
  <si>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</si>
  <si>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</si>
  <si>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</si>
  <si>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</si>
  <si>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</si>
  <si>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</si>
  <si>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</si>
  <si>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</si>
  <si>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</si>
  <si>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</si>
  <si>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</si>
  <si>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</si>
  <si>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</si>
  <si>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</si>
  <si>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</si>
  <si>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</si>
  <si>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</si>
  <si>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</si>
  <si>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</si>
  <si>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</si>
  <si>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</si>
  <si>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</si>
  <si>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</si>
  <si>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</si>
  <si>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</si>
  <si>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</si>
  <si>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</si>
  <si>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</si>
  <si>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</si>
  <si>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</si>
  <si>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</si>
  <si>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</si>
  <si>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</si>
  <si>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</si>
  <si>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</si>
  <si>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</si>
  <si>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</si>
  <si>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</si>
  <si>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</si>
  <si>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</si>
  <si>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</si>
  <si>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</si>
  <si>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</si>
  <si>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</si>
  <si>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</si>
  <si>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</si>
  <si>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</si>
  <si>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</si>
  <si>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</si>
  <si>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</si>
  <si>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</si>
  <si>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</si>
  <si>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</si>
  <si>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</si>
  <si>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</si>
  <si>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</si>
  <si>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</si>
  <si>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</si>
  <si>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</si>
  <si>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</si>
  <si>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</si>
  <si>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</si>
  <si>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</si>
  <si>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</si>
  <si>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</si>
  <si>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</si>
  <si>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</si>
  <si>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</si>
  <si>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</si>
  <si>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</si>
  <si>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</si>
  <si>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</si>
  <si>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</si>
  <si>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</si>
  <si>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</si>
  <si>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</si>
  <si>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</si>
  <si>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</si>
  <si>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</si>
  <si>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</si>
  <si>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</si>
  <si>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</si>
  <si>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</si>
  <si>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</si>
  <si>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</si>
  <si>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</si>
  <si>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</si>
  <si>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</si>
  <si>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</si>
  <si>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</si>
  <si>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</si>
  <si>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</si>
  <si>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</si>
  <si>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</si>
  <si>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</si>
  <si>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</si>
  <si>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</si>
  <si>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</si>
  <si>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</si>
  <si>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</si>
  <si>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</si>
  <si>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</si>
  <si>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</si>
  <si>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</si>
  <si>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</si>
  <si>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</si>
  <si>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</si>
  <si>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</si>
  <si>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</si>
  <si>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</si>
  <si>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</si>
  <si>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</si>
  <si>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</si>
  <si>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</si>
  <si>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</si>
  <si>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</si>
  <si>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</si>
  <si>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</si>
  <si>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</si>
  <si>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</si>
  <si>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</si>
  <si>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</si>
  <si>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</si>
  <si>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</si>
  <si>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</si>
  <si>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</si>
  <si>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</si>
  <si>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</si>
  <si>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</si>
  <si>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</si>
  <si>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</si>
  <si>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</si>
  <si>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</si>
  <si>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</si>
  <si>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</si>
  <si>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</si>
  <si>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</si>
  <si>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</si>
  <si>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</si>
  <si>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</si>
  <si>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</si>
  <si>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</si>
  <si>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</si>
  <si>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</si>
  <si>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</si>
  <si>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</si>
  <si>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</si>
  <si>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</si>
  <si>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</si>
  <si>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</si>
  <si>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</si>
  <si>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</si>
  <si>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</si>
  <si>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</si>
  <si>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</si>
  <si>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</si>
  <si>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</si>
  <si>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</si>
  <si>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</si>
  <si>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</si>
  <si>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</si>
  <si>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</si>
  <si>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</si>
  <si>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</si>
  <si>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</si>
  <si>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</si>
  <si>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</si>
  <si>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</si>
  <si>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</si>
  <si>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</si>
  <si>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</si>
  <si>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</si>
  <si>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</si>
  <si>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</si>
  <si>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</si>
  <si>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</si>
  <si>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</si>
  <si>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</si>
  <si>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</si>
  <si>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</si>
  <si>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</si>
  <si>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</si>
  <si>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</si>
  <si>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</si>
  <si>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</si>
  <si>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</si>
  <si>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</si>
  <si>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</si>
  <si>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</si>
  <si>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</si>
  <si>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</si>
  <si>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</si>
  <si>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</si>
  <si>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</si>
  <si>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</si>
  <si>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</si>
  <si>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</si>
  <si>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</si>
  <si>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</si>
  <si>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</si>
  <si>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</si>
  <si>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</si>
  <si>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</si>
  <si>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</si>
  <si>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</si>
  <si>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</si>
  <si>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</si>
  <si>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</si>
  <si>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</si>
  <si>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</si>
  <si>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</si>
  <si>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</si>
  <si>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</si>
  <si>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</si>
  <si>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</si>
  <si>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</si>
  <si>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</si>
  <si>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</si>
  <si>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</si>
  <si>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</si>
  <si>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</si>
  <si>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</si>
  <si>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</si>
  <si>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</si>
  <si>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</si>
  <si>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</si>
  <si>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</si>
  <si>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</si>
  <si>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</si>
  <si>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</si>
  <si>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</si>
  <si>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</si>
  <si>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</si>
  <si>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</si>
  <si>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</si>
  <si>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</si>
  <si>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</si>
  <si>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</si>
  <si>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</si>
  <si>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</si>
  <si>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</si>
  <si>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</si>
  <si>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</si>
  <si>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</si>
  <si>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</si>
  <si>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</si>
  <si>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</si>
  <si>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</si>
  <si>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</si>
  <si>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</si>
  <si>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</si>
  <si>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</si>
  <si>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</si>
  <si>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</si>
  <si>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</si>
  <si>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</si>
  <si>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</si>
  <si>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</si>
  <si>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</si>
  <si>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</si>
  <si>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</si>
  <si>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</si>
  <si>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</si>
  <si>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</si>
  <si>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</si>
  <si>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</si>
  <si>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</si>
  <si>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</si>
  <si>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</si>
  <si>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</si>
  <si>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</si>
  <si>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</si>
  <si>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</si>
  <si>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</si>
  <si>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</si>
  <si>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</si>
  <si>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</si>
  <si>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</si>
  <si>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</si>
  <si>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</si>
  <si>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</si>
  <si>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</si>
  <si>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</si>
  <si>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</si>
  <si>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</si>
  <si>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</si>
  <si>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</si>
  <si>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</si>
  <si>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</si>
  <si>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</si>
  <si>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</si>
  <si>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</si>
  <si>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</si>
  <si>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</si>
  <si>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</si>
  <si>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</si>
  <si>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</si>
  <si>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</si>
  <si>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</si>
  <si>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</si>
  <si>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</si>
  <si>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</si>
  <si>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</si>
  <si>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</si>
  <si>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</si>
  <si>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</si>
  <si>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</si>
  <si>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</si>
  <si>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</si>
  <si>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</si>
  <si>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</si>
  <si>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</si>
  <si>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</si>
  <si>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</si>
  <si>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</si>
  <si>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</si>
  <si>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</si>
  <si>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</si>
  <si>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</si>
  <si>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</si>
  <si>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</si>
  <si>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</si>
  <si>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</si>
  <si>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</si>
  <si>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</si>
  <si>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</si>
  <si>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</si>
  <si>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</si>
  <si>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</si>
  <si>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</si>
  <si>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</si>
  <si>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</si>
  <si>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</si>
  <si>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</si>
  <si>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</si>
  <si>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</si>
  <si>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</si>
  <si>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</si>
  <si>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</si>
  <si>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</si>
  <si>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</si>
  <si>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</si>
  <si>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</si>
  <si>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</si>
  <si>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</si>
  <si>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</si>
  <si>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</si>
  <si>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</si>
  <si>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</si>
  <si>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</si>
  <si>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</si>
  <si>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</si>
  <si>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</si>
  <si>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</si>
  <si>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</si>
  <si>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</si>
  <si>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</si>
  <si>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</si>
  <si>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</si>
  <si>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</si>
  <si>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</si>
  <si>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</si>
  <si>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</si>
  <si>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</si>
  <si>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</si>
  <si>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</si>
  <si>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</si>
  <si>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</si>
  <si>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</si>
  <si>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</si>
  <si>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</si>
  <si>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</si>
  <si>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</si>
  <si>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</si>
  <si>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</si>
  <si>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</si>
  <si>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</si>
  <si>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</si>
  <si>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</si>
  <si>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</si>
  <si>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</si>
  <si>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</si>
  <si>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</si>
  <si>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</si>
  <si>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</si>
  <si>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</si>
  <si>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</si>
  <si>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</si>
  <si>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</si>
  <si>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</si>
  <si>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</si>
  <si>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</si>
  <si>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</si>
  <si>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</si>
  <si>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</si>
  <si>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</si>
  <si>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</si>
  <si>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</si>
  <si>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</si>
  <si>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</si>
  <si>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</si>
  <si>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</si>
  <si>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</si>
  <si>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</si>
  <si>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</si>
  <si>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</si>
  <si>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</si>
  <si>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</si>
  <si>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</si>
  <si>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</si>
  <si>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</si>
  <si>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</si>
  <si>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</si>
  <si>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</si>
  <si>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</si>
  <si>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</si>
  <si>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</si>
  <si>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</si>
  <si>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</si>
  <si>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</si>
  <si>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</si>
  <si>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</si>
  <si>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</si>
  <si>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</si>
  <si>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</si>
  <si>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</si>
  <si>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</si>
  <si>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</si>
  <si>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</si>
  <si>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</si>
  <si>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</si>
  <si>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</si>
  <si>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</si>
  <si>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</si>
  <si>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</si>
  <si>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</si>
  <si>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</si>
  <si>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</si>
  <si>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</si>
  <si>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</si>
  <si>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</si>
  <si>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</si>
  <si>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</si>
  <si>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</si>
  <si>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</si>
  <si>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</si>
  <si>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</si>
  <si>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</si>
  <si>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</si>
  <si>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</si>
  <si>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</si>
  <si>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</si>
  <si>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</si>
  <si>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</si>
  <si>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</si>
  <si>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</si>
  <si>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</si>
  <si>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</si>
  <si>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</si>
  <si>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</si>
  <si>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</si>
  <si>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</si>
  <si>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</si>
  <si>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</si>
  <si>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</si>
  <si>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</si>
  <si>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</si>
  <si>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</si>
  <si>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</si>
  <si>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</si>
  <si>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</si>
  <si>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</si>
  <si>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</si>
  <si>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</si>
  <si>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</si>
  <si>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</si>
  <si>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</si>
  <si>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</si>
  <si>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</si>
  <si>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</si>
  <si>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</si>
  <si>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</si>
  <si>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</si>
  <si>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</si>
  <si>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</si>
  <si>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</si>
  <si>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</si>
  <si>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</si>
  <si>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</si>
  <si>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</si>
  <si>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</si>
  <si>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</si>
  <si>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</si>
  <si>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</si>
  <si>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</si>
  <si>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</si>
  <si>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</si>
  <si>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</si>
  <si>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</si>
  <si>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</si>
  <si>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</si>
  <si>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</si>
  <si>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</si>
  <si>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</si>
  <si>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</si>
  <si>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</si>
  <si>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</si>
  <si>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</si>
  <si>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</si>
  <si>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</si>
  <si>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</si>
  <si>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</si>
  <si>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</si>
  <si>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</si>
  <si>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</si>
  <si>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</si>
  <si>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</si>
  <si>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</si>
  <si>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</si>
  <si>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</si>
  <si>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</si>
  <si>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</si>
  <si>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</si>
  <si>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</si>
  <si>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</si>
  <si>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</si>
  <si>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</si>
  <si>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</si>
  <si>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</si>
  <si>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</si>
  <si>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</si>
  <si>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</si>
  <si>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</si>
  <si>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</si>
  <si>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</si>
  <si>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</si>
  <si>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</si>
  <si>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</si>
  <si>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</si>
  <si>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</si>
  <si>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</si>
  <si>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</si>
  <si>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</si>
  <si>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</si>
  <si>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</si>
  <si>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</si>
  <si>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</si>
  <si>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</si>
  <si>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</si>
  <si>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</si>
  <si>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</si>
  <si>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</si>
  <si>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</si>
  <si>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</si>
  <si>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</si>
  <si>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</si>
  <si>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</si>
  <si>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</si>
  <si>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</si>
  <si>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</si>
  <si>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</si>
  <si>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</si>
  <si>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</si>
  <si>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</si>
  <si>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</si>
  <si>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</si>
  <si>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</si>
  <si>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</si>
  <si>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</si>
  <si>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</si>
  <si>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</si>
  <si>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</si>
  <si>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</si>
  <si>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</si>
  <si>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</si>
  <si>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</si>
  <si>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</si>
  <si>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</si>
  <si>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</si>
  <si>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</si>
  <si>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</si>
  <si>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</si>
  <si>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</si>
  <si>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</si>
  <si>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</si>
  <si>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</si>
  <si>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</si>
  <si>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</si>
  <si>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</si>
  <si>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</si>
  <si>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</si>
  <si>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</si>
  <si>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</si>
  <si>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</si>
  <si>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</si>
  <si>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</si>
  <si>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</si>
  <si>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</si>
  <si>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</si>
  <si>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</si>
  <si>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</si>
  <si>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</si>
  <si>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</si>
  <si>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</si>
  <si>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</si>
  <si>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</si>
  <si>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</si>
  <si>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</si>
  <si>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</si>
  <si>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</si>
  <si>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</si>
  <si>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</si>
  <si>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</si>
  <si>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</si>
  <si>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</si>
  <si>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</si>
  <si>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</si>
  <si>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</si>
  <si>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</si>
  <si>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</si>
  <si>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</si>
  <si>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</si>
  <si>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</si>
  <si>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</si>
  <si>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</si>
  <si>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</si>
  <si>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</si>
  <si>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</si>
  <si>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</si>
  <si>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</si>
  <si>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</si>
  <si>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</si>
  <si>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</si>
  <si>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</si>
  <si>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</si>
  <si>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</si>
  <si>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</si>
  <si>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</si>
  <si>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</si>
  <si>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</si>
  <si>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</si>
  <si>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</si>
  <si>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</si>
  <si>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</si>
  <si>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</si>
  <si>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</si>
  <si>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</si>
  <si>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</si>
  <si>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</si>
  <si>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</si>
  <si>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</si>
  <si>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</si>
  <si>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</si>
  <si>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</si>
  <si>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</si>
  <si>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</si>
  <si>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</si>
  <si>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</si>
  <si>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</si>
  <si>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</si>
  <si>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</si>
  <si>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</si>
  <si>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</si>
  <si>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</si>
  <si>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</si>
  <si>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</si>
  <si>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</si>
  <si>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</si>
  <si>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</si>
  <si>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</si>
  <si>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</si>
  <si>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</si>
  <si>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</si>
  <si>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</si>
  <si>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</si>
  <si>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</si>
  <si>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</si>
  <si>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</si>
  <si>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</si>
  <si>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</si>
  <si>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</si>
  <si>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</si>
  <si>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</si>
  <si>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</si>
  <si>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</si>
  <si>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</si>
  <si>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</si>
  <si>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</si>
  <si>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</si>
  <si>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</si>
  <si>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</si>
  <si>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</si>
  <si>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</si>
  <si>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</si>
  <si>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</si>
  <si>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</si>
  <si>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</si>
  <si>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</si>
  <si>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</si>
  <si>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</si>
  <si>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</si>
  <si>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</si>
  <si>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</si>
  <si>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</si>
  <si>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</si>
  <si>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</si>
  <si>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</si>
  <si>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</si>
  <si>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</si>
  <si>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</si>
  <si>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</si>
  <si>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</si>
  <si>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</si>
  <si>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</si>
  <si>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</si>
  <si>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</si>
  <si>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</si>
  <si>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</si>
  <si>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</si>
  <si>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</si>
  <si>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</si>
  <si>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</si>
  <si>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</si>
  <si>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</si>
  <si>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</si>
  <si>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</si>
  <si>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</si>
  <si>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</si>
  <si>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</si>
  <si>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</si>
  <si>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</si>
  <si>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</si>
  <si>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</si>
  <si>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</si>
  <si>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</si>
  <si>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</si>
  <si>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</si>
  <si>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</si>
  <si>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</si>
  <si>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</si>
  <si>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</si>
  <si>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</si>
  <si>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</si>
  <si>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</si>
  <si>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</si>
  <si>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</si>
  <si>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</si>
  <si>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</si>
  <si>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</si>
  <si>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</si>
  <si>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</si>
  <si>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</si>
  <si>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</si>
  <si>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</si>
  <si>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</si>
  <si>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</si>
  <si>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</si>
  <si>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</si>
  <si>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</si>
  <si>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</si>
  <si>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</si>
  <si>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</si>
  <si>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</si>
  <si>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</si>
  <si>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</si>
  <si>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</si>
  <si>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</si>
  <si>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</si>
  <si>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</si>
  <si>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</si>
  <si>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</si>
  <si>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</si>
  <si>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</si>
  <si>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</si>
  <si>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</si>
  <si>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</si>
  <si>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</si>
  <si>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</si>
  <si>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</si>
  <si>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</si>
  <si>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</si>
  <si>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</si>
  <si>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</si>
  <si>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</si>
  <si>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</si>
  <si>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</si>
  <si>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</si>
  <si>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</si>
  <si>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</si>
  <si>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</si>
  <si>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</si>
  <si>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</si>
  <si>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</si>
  <si>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</si>
  <si>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</si>
  <si>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</si>
  <si>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</si>
  <si>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</si>
  <si>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</si>
  <si>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</si>
  <si>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</si>
  <si>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</si>
  <si>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</si>
  <si>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</si>
  <si>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</si>
  <si>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</si>
  <si>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</si>
  <si>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</si>
  <si>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</si>
  <si>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</si>
  <si>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</si>
  <si>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</si>
  <si>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</si>
  <si>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</si>
  <si>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</si>
  <si>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</si>
  <si>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</si>
  <si>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</si>
  <si>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</si>
  <si>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</si>
  <si>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</si>
  <si>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</si>
  <si>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</si>
  <si>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</si>
  <si>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</si>
  <si>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</si>
  <si>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</si>
  <si>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</si>
  <si>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</si>
  <si>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</si>
  <si>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</si>
  <si>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</si>
  <si>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</si>
  <si>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</si>
  <si>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</si>
  <si>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</si>
  <si>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</si>
  <si>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</si>
  <si>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</si>
  <si>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</si>
  <si>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</si>
  <si>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</si>
  <si>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</si>
  <si>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</si>
  <si>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</si>
  <si>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</si>
  <si>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</si>
  <si>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</si>
  <si>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</si>
  <si>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</si>
  <si>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</si>
  <si>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</si>
  <si>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</si>
  <si>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</si>
  <si>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</si>
  <si>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</si>
  <si>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</si>
  <si>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</si>
  <si>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</si>
  <si>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</si>
  <si>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</si>
  <si>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</si>
  <si>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</si>
  <si>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</si>
  <si>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</si>
  <si>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</si>
  <si>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</si>
  <si>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</si>
  <si>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</si>
  <si>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</si>
  <si>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</si>
  <si>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</si>
  <si>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</si>
  <si>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</si>
  <si>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</si>
  <si>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</si>
  <si>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</si>
  <si>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</si>
  <si>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</si>
  <si>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</si>
  <si>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</si>
  <si>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</si>
  <si>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</si>
  <si>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</si>
  <si>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</si>
  <si>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</si>
  <si>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</si>
  <si>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</si>
  <si>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</si>
  <si>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</si>
  <si>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</si>
  <si>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</si>
  <si>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</si>
  <si>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</si>
  <si>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</si>
  <si>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</si>
  <si>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</si>
  <si>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</si>
  <si>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</si>
  <si>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</si>
  <si>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</si>
  <si>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</si>
  <si>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</si>
  <si>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</si>
  <si>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</si>
  <si>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</si>
  <si>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</si>
  <si>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</si>
  <si>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</si>
  <si>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</si>
  <si>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</si>
  <si>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</si>
  <si>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</si>
  <si>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</si>
  <si>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</si>
  <si>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</si>
  <si>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</si>
  <si>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</si>
  <si>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</si>
  <si>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</si>
  <si>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</si>
  <si>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</si>
  <si>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</si>
  <si>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</si>
  <si>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</si>
  <si>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</si>
  <si>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</si>
  <si>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</si>
  <si>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</si>
  <si>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</si>
  <si>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</si>
  <si>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</si>
  <si>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</si>
  <si>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</si>
  <si>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</si>
  <si>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</si>
  <si>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</si>
  <si>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</si>
  <si>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</si>
  <si>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</si>
  <si>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</si>
  <si>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</si>
  <si>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</si>
  <si>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</si>
  <si>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</si>
  <si>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</si>
  <si>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</si>
  <si>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</si>
  <si>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</si>
  <si>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</si>
  <si>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</si>
  <si>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</si>
  <si>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</si>
  <si>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</si>
  <si>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</si>
  <si>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</si>
  <si>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</si>
  <si>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</si>
  <si>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</si>
  <si>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</si>
  <si>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</si>
  <si>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</si>
  <si>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</si>
  <si>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</si>
  <si>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</si>
  <si>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</si>
  <si>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</si>
  <si>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</si>
  <si>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</si>
  <si>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</si>
  <si>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</si>
  <si>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</si>
  <si>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</si>
  <si>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</si>
  <si>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</si>
  <si>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</si>
  <si>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</si>
  <si>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</si>
  <si>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</si>
  <si>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</si>
  <si>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</si>
  <si>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</si>
  <si>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</si>
  <si>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</si>
  <si>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</si>
  <si>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</si>
  <si>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</si>
  <si>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</si>
  <si>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</si>
  <si>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</si>
  <si>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</si>
  <si>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</si>
  <si>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</si>
  <si>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</si>
  <si>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</si>
  <si>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</si>
  <si>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</si>
  <si>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</si>
  <si>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</si>
  <si>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</si>
  <si>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</si>
  <si>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</si>
  <si>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</si>
  <si>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</si>
  <si>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</si>
  <si>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</si>
  <si>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</si>
  <si>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</si>
  <si>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</si>
  <si>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</si>
  <si>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</si>
  <si>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</si>
  <si>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</si>
  <si>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</si>
  <si>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</si>
  <si>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</si>
  <si>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</si>
  <si>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</si>
  <si>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</si>
  <si>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</si>
  <si>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</si>
  <si>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</si>
  <si>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</si>
  <si>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</si>
  <si>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</si>
  <si>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</si>
  <si>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</si>
  <si>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</si>
  <si>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</si>
  <si>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</si>
  <si>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</si>
  <si>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</si>
  <si>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</si>
  <si>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</si>
  <si>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</si>
  <si>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</si>
  <si>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</si>
  <si>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</si>
  <si>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</si>
  <si>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</si>
  <si>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</si>
  <si>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</si>
  <si>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</si>
  <si>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</si>
  <si>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</si>
  <si>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</si>
  <si>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</si>
  <si>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</si>
  <si>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</si>
  <si>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</si>
  <si>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</si>
  <si>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</si>
  <si>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</si>
  <si>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</si>
  <si>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</si>
  <si>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</si>
  <si>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</si>
  <si>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</si>
  <si>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</si>
  <si>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</si>
  <si>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</si>
  <si>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</si>
  <si>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</si>
  <si>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</si>
  <si>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</si>
  <si>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</si>
  <si>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</si>
  <si>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</si>
  <si>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</si>
  <si>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</si>
  <si>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</si>
  <si>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</si>
  <si>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</si>
  <si>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</si>
  <si>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</si>
  <si>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</si>
  <si>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</si>
  <si>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</si>
  <si>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</si>
  <si>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</si>
  <si>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</si>
  <si>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</si>
  <si>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</si>
  <si>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</si>
  <si>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</si>
  <si>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</si>
  <si>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</si>
  <si>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</si>
  <si>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</si>
  <si>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</si>
  <si>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</si>
  <si>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</si>
  <si>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</si>
  <si>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</si>
  <si>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</si>
  <si>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</si>
  <si>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</si>
  <si>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</si>
  <si>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</si>
  <si>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</si>
  <si>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</si>
  <si>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</si>
  <si>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</si>
  <si>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</si>
  <si>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</si>
  <si>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</si>
  <si>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</si>
  <si>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</si>
  <si>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</si>
  <si>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</si>
  <si>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</si>
  <si>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</si>
  <si>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</si>
  <si>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</si>
  <si>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</si>
  <si>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</si>
  <si>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</si>
  <si>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</si>
  <si>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</si>
  <si>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</si>
  <si>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</si>
  <si>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</si>
  <si>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</si>
  <si>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</si>
  <si>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</si>
  <si>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</si>
  <si>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</si>
  <si>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</si>
  <si>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</si>
  <si>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</si>
  <si>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</si>
  <si>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</si>
  <si>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</si>
  <si>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</si>
  <si>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</si>
  <si>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</si>
  <si>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</si>
  <si>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</si>
  <si>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</si>
  <si>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</si>
  <si>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</si>
  <si>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</si>
  <si>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</si>
  <si>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</si>
  <si>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</si>
  <si>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</si>
  <si>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</si>
  <si>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</si>
  <si>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</si>
  <si>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</si>
  <si>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</si>
  <si>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</si>
  <si>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</si>
  <si>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</si>
  <si>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</si>
  <si>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</si>
  <si>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</si>
  <si>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</si>
  <si>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</si>
  <si>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</si>
  <si>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</si>
  <si>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</si>
  <si>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</si>
  <si>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</si>
  <si>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</si>
  <si>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</si>
  <si>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</si>
  <si>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</si>
  <si>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</si>
  <si>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</si>
  <si>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</si>
  <si>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</si>
  <si>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</si>
  <si>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</si>
  <si>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</si>
  <si>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</si>
  <si>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</si>
  <si>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</si>
  <si>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</si>
  <si>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</si>
  <si>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</si>
  <si>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</si>
  <si>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</si>
  <si>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</si>
  <si>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</si>
  <si>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</si>
  <si>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</si>
  <si>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</si>
  <si>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</si>
  <si>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</si>
  <si>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</si>
  <si>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</si>
  <si>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</si>
  <si>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</si>
  <si>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</si>
  <si>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</si>
  <si>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</si>
  <si>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</si>
  <si>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</si>
  <si>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</si>
  <si>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</si>
  <si>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</si>
  <si>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</si>
  <si>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</si>
  <si>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</si>
  <si>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</si>
  <si>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</si>
  <si>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</si>
  <si>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</si>
  <si>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</si>
  <si>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</si>
  <si>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</si>
  <si>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</si>
  <si>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</si>
  <si>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</si>
  <si>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</si>
  <si>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</si>
  <si>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</si>
  <si>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</si>
  <si>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</si>
  <si>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</si>
  <si>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</si>
  <si>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</si>
  <si>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</si>
  <si>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</si>
  <si>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</si>
  <si>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</si>
  <si>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</si>
  <si>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</si>
  <si>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</si>
  <si>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</si>
  <si>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</si>
  <si>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</si>
  <si>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</si>
  <si>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</si>
  <si>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</si>
  <si>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</si>
  <si>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</si>
  <si>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</si>
  <si>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</si>
  <si>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</si>
  <si>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</si>
  <si>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</si>
  <si>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</si>
  <si>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</si>
  <si>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</si>
  <si>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</si>
  <si>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</si>
  <si>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</si>
  <si>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</si>
  <si>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</si>
  <si>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</si>
  <si>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</si>
  <si>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</si>
  <si>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</si>
  <si>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</si>
  <si>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</si>
  <si>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</si>
  <si>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</si>
  <si>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</si>
  <si>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</si>
  <si>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</si>
  <si>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</si>
  <si>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</si>
  <si>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</si>
  <si>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</si>
  <si>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</si>
  <si>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</si>
  <si>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</si>
  <si>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</si>
  <si>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</si>
  <si>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</si>
  <si>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</si>
  <si>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</si>
  <si>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</si>
  <si>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</si>
  <si>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</si>
  <si>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</si>
  <si>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</si>
  <si>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</si>
  <si>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</si>
  <si>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</si>
  <si>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</si>
  <si>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</si>
  <si>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</si>
  <si>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</si>
  <si>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</si>
  <si>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</si>
  <si>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</si>
  <si>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</si>
  <si>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</si>
  <si>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</si>
  <si>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</si>
  <si>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</si>
  <si>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</si>
  <si>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</si>
  <si>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</si>
  <si>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</si>
  <si>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</si>
  <si>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</si>
  <si>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</si>
  <si>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</si>
  <si>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</si>
  <si>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</si>
  <si>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</si>
  <si>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</si>
  <si>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</si>
  <si>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</si>
  <si>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</si>
  <si>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</si>
  <si>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</si>
  <si>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</si>
  <si>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</si>
  <si>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</si>
  <si>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</si>
  <si>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</si>
  <si>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</si>
  <si>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</si>
  <si>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</si>
  <si>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</si>
  <si>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</si>
  <si>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</si>
  <si>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</si>
  <si>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</si>
  <si>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</si>
  <si>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</si>
  <si>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</si>
  <si>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</si>
  <si>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</si>
  <si>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</si>
  <si>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</si>
  <si>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</si>
  <si>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</si>
  <si>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</si>
  <si>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</si>
  <si>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</si>
  <si>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</si>
  <si>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</si>
  <si>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</si>
  <si>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</si>
  <si>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</si>
  <si>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</si>
  <si>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</si>
  <si>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</si>
  <si>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</si>
  <si>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</si>
  <si>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</si>
  <si>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</si>
  <si>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</si>
  <si>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</si>
  <si>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</si>
  <si>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</si>
  <si>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</si>
  <si>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</si>
  <si>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</si>
  <si>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</si>
  <si>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</si>
  <si>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</si>
  <si>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</si>
  <si>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</si>
  <si>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</si>
  <si>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</si>
  <si>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</si>
  <si>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</si>
  <si>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</si>
  <si>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</si>
  <si>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</si>
  <si>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</si>
  <si>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</si>
  <si>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</si>
  <si>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</si>
  <si>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</si>
  <si>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</si>
  <si>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</si>
  <si>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</si>
  <si>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</si>
  <si>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</si>
  <si>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</si>
  <si>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</si>
  <si>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</si>
  <si>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</si>
  <si>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</si>
  <si>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</si>
  <si>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</si>
  <si>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</si>
  <si>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</si>
  <si>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</si>
  <si>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</si>
  <si>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</si>
  <si>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</si>
  <si>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</si>
  <si>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</si>
  <si>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</si>
  <si>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</si>
  <si>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</si>
  <si>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</si>
  <si>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</si>
  <si>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</si>
  <si>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</si>
  <si>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</si>
  <si>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</si>
  <si>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</si>
  <si>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</si>
  <si>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</si>
  <si>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</si>
  <si>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</si>
  <si>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</si>
  <si>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</si>
  <si>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</si>
  <si>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</si>
  <si>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</si>
  <si>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</si>
  <si>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</si>
  <si>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</si>
  <si>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</si>
  <si>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</si>
  <si>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</si>
  <si>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</si>
  <si>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</si>
  <si>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</si>
  <si>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</si>
  <si>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</si>
  <si>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</si>
  <si>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</si>
  <si>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</si>
  <si>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</si>
  <si>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</si>
  <si>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</si>
  <si>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</si>
  <si>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</si>
  <si>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</si>
  <si>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</si>
  <si>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</si>
  <si>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</si>
  <si>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</si>
  <si>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</si>
  <si>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</si>
  <si>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</si>
  <si>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</si>
  <si>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</si>
  <si>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</si>
  <si>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</si>
  <si>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</si>
  <si>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</si>
  <si>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</si>
  <si>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</si>
  <si>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</si>
  <si>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</si>
  <si>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</si>
  <si>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</si>
  <si>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</si>
  <si>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</si>
  <si>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</si>
  <si>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</si>
  <si>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</si>
  <si>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</si>
  <si>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</si>
  <si>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</si>
  <si>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</si>
  <si>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</si>
  <si>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</si>
  <si>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</si>
  <si>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</si>
  <si>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</si>
  <si>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</si>
  <si>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</si>
  <si>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</si>
  <si>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</si>
  <si>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</si>
  <si>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</si>
  <si>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</si>
  <si>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</si>
  <si>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</si>
  <si>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</si>
  <si>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</si>
  <si>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</si>
  <si>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</si>
  <si>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</si>
  <si>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</si>
  <si>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</si>
  <si>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</si>
  <si>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</si>
  <si>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</si>
  <si>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</si>
  <si>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</si>
  <si>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</si>
  <si>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</si>
  <si>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</si>
  <si>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</si>
  <si>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</si>
  <si>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</si>
  <si>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</si>
  <si>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</si>
  <si>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</si>
  <si>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</si>
  <si>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</si>
  <si>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</si>
  <si>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</si>
  <si>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</si>
  <si>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</si>
  <si>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</si>
  <si>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</si>
  <si>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</si>
  <si>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</si>
  <si>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</si>
  <si>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</si>
  <si>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</si>
  <si>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</si>
  <si>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</si>
  <si>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</si>
  <si>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</si>
  <si>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</si>
  <si>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</si>
  <si>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</si>
  <si>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</si>
  <si>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</si>
  <si>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</si>
  <si>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</si>
  <si>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</si>
  <si>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</si>
  <si>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</si>
  <si>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</si>
  <si>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</si>
  <si>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</si>
  <si>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</si>
  <si>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</si>
  <si>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</si>
  <si>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</si>
  <si>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</si>
  <si>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</si>
  <si>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</si>
  <si>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</si>
  <si>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</si>
  <si>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</si>
  <si>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</si>
  <si>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</si>
  <si>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</si>
  <si>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</si>
  <si>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</si>
  <si>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</si>
  <si>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</si>
  <si>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</si>
  <si>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</si>
  <si>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</si>
  <si>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</si>
  <si>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</si>
  <si>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</si>
  <si>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</si>
  <si>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</si>
  <si>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</si>
  <si>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</si>
  <si>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</si>
  <si>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</si>
  <si>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</si>
  <si>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</si>
  <si>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</si>
  <si>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</si>
  <si>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</si>
  <si>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</si>
  <si>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</si>
  <si>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</si>
  <si>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</si>
  <si>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</si>
  <si>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</si>
  <si>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</si>
  <si>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</si>
  <si>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</si>
  <si>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</si>
  <si>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</si>
  <si>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</si>
  <si>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</si>
  <si>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</si>
  <si>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</si>
  <si>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</si>
  <si>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</si>
  <si>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</si>
  <si>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</si>
  <si>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</si>
  <si>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</si>
  <si>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</si>
  <si>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</si>
  <si>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</si>
  <si>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</si>
  <si>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</si>
  <si>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</si>
  <si>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</si>
  <si>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</si>
  <si>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</si>
  <si>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</si>
  <si>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</si>
  <si>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</si>
  <si>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</si>
  <si>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</si>
  <si>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</si>
  <si>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</si>
  <si>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</si>
  <si>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</si>
  <si>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</si>
  <si>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</si>
  <si>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</si>
  <si>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</si>
  <si>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</si>
  <si>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</si>
  <si>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</si>
  <si>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</si>
  <si>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</si>
  <si>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</si>
  <si>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</si>
  <si>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</si>
  <si>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</si>
  <si>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</si>
  <si>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</si>
  <si>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</si>
  <si>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</si>
  <si>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</si>
  <si>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</si>
  <si>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</si>
  <si>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</si>
  <si>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</si>
  <si>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</si>
  <si>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</si>
  <si>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</si>
  <si>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</si>
  <si>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</si>
  <si>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</si>
  <si>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</si>
  <si>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</si>
  <si>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</si>
  <si>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</si>
  <si>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</si>
  <si>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</si>
  <si>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</si>
  <si>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</si>
  <si>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</si>
  <si>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</si>
  <si>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</si>
  <si>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</si>
  <si>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</si>
  <si>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</si>
  <si>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</si>
  <si>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</si>
  <si>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</si>
  <si>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</si>
  <si>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</si>
  <si>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</si>
  <si>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</si>
  <si>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</si>
  <si>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</si>
  <si>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</si>
  <si>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</si>
  <si>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</si>
  <si>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</si>
  <si>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</si>
  <si>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</si>
  <si>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</si>
  <si>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</si>
  <si>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</si>
  <si>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</si>
  <si>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</si>
  <si>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</si>
  <si>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</si>
  <si>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</si>
  <si>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</si>
  <si>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</si>
  <si>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</si>
  <si>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</si>
  <si>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</si>
  <si>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</si>
  <si>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</si>
  <si>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</si>
  <si>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</si>
  <si>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</si>
  <si>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</si>
  <si>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</si>
  <si>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</si>
  <si>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</si>
  <si>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</si>
  <si>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</si>
  <si>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</si>
  <si>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</si>
  <si>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</si>
  <si>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</si>
  <si>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</si>
  <si>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</si>
  <si>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</si>
  <si>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</si>
  <si>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</si>
  <si>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</si>
  <si>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</si>
  <si>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</si>
  <si>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</si>
  <si>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</si>
  <si>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</si>
  <si>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</si>
  <si>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</si>
  <si>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</si>
  <si>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</si>
  <si>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</si>
  <si>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</si>
  <si>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</si>
  <si>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</si>
  <si>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</si>
  <si>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</si>
  <si>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</si>
  <si>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</si>
  <si>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</si>
  <si>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</si>
  <si>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</si>
  <si>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</si>
  <si>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</si>
  <si>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</si>
  <si>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</si>
  <si>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</si>
  <si>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</si>
  <si>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</si>
  <si>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</si>
  <si>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</si>
  <si>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</si>
  <si>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</si>
  <si>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</si>
  <si>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</si>
  <si>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</si>
  <si>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</si>
  <si>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</si>
  <si>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</si>
  <si>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</si>
  <si>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</si>
  <si>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</si>
  <si>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</si>
  <si>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</si>
  <si>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</si>
  <si>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</si>
  <si>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</si>
  <si>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</si>
  <si>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</si>
  <si>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</si>
  <si>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</si>
  <si>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</si>
  <si>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</si>
  <si>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</si>
  <si>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</si>
  <si>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</si>
  <si>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</si>
  <si>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</si>
  <si>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</si>
  <si>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</si>
  <si>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</si>
  <si>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</si>
  <si>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</si>
  <si>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</si>
  <si>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</si>
  <si>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</si>
  <si>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</si>
  <si>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</si>
  <si>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</si>
  <si>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</si>
  <si>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</si>
  <si>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</si>
  <si>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</si>
  <si>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</si>
  <si>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</si>
  <si>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</si>
  <si>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</si>
  <si>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</si>
  <si>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</si>
  <si>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</si>
  <si>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</si>
  <si>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</si>
  <si>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</si>
  <si>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</si>
  <si>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</si>
  <si>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</si>
  <si>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</si>
  <si>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</si>
  <si>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</si>
  <si>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</si>
  <si>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</si>
  <si>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</si>
  <si>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</si>
  <si>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</si>
  <si>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</si>
  <si>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</si>
  <si>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</si>
  <si>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</si>
  <si>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</si>
  <si>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</si>
  <si>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</si>
  <si>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</si>
  <si>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</si>
  <si>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</si>
  <si>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</si>
  <si>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</si>
  <si>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</si>
  <si>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</si>
  <si>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</si>
  <si>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</si>
  <si>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</si>
  <si>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</si>
  <si>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</si>
  <si>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</si>
  <si>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</si>
  <si>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</si>
  <si>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</si>
  <si>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</si>
  <si>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</si>
  <si>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</si>
  <si>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</si>
  <si>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</si>
  <si>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</si>
  <si>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</si>
  <si>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</si>
  <si>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</si>
  <si>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</si>
  <si>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</si>
  <si>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</si>
  <si>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</si>
  <si>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</si>
  <si>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</si>
  <si>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</si>
  <si>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</si>
  <si>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</si>
  <si>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</si>
  <si>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</si>
  <si>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</si>
  <si>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</si>
  <si>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</si>
  <si>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</si>
  <si>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</si>
  <si>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</si>
  <si>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</si>
  <si>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</si>
  <si>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</si>
  <si>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</si>
  <si>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</si>
  <si>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</si>
  <si>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</si>
  <si>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</si>
  <si>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</si>
  <si>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</si>
  <si>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</si>
  <si>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</si>
  <si>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</si>
  <si>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</si>
  <si>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</si>
  <si>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</si>
  <si>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</si>
  <si>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</si>
  <si>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</si>
  <si>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</si>
  <si>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</si>
  <si>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</si>
  <si>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</si>
  <si>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</si>
  <si>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</si>
  <si>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</si>
  <si>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</si>
  <si>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</si>
  <si>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</si>
  <si>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</si>
  <si>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</si>
  <si>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</si>
  <si>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</si>
  <si>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</si>
  <si>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</si>
  <si>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</si>
  <si>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</si>
  <si>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</si>
  <si>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</si>
  <si>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</si>
  <si>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</si>
  <si>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</si>
  <si>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</si>
  <si>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</si>
  <si>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</si>
  <si>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</si>
  <si>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</si>
  <si>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</si>
  <si>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</si>
  <si>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</si>
  <si>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</si>
  <si>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</si>
  <si>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</si>
  <si>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</si>
  <si>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</si>
  <si>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</si>
  <si>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</si>
  <si>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</si>
  <si>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</si>
  <si>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</si>
  <si>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</si>
  <si>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</si>
  <si>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</si>
  <si>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</si>
  <si>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</si>
  <si>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</si>
  <si>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</si>
  <si>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</si>
  <si>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</si>
  <si>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</si>
  <si>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</si>
  <si>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</si>
  <si>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</si>
  <si>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</si>
  <si>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</si>
  <si>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</si>
  <si>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</si>
  <si>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</si>
  <si>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</si>
  <si>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</si>
  <si>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</si>
  <si>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</si>
  <si>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</si>
  <si>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</si>
  <si>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</si>
  <si>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</si>
  <si>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</si>
  <si>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</si>
  <si>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</si>
  <si>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</si>
  <si>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</si>
  <si>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</si>
  <si>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</si>
  <si>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</si>
  <si>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</si>
  <si>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</si>
  <si>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</si>
  <si>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</si>
  <si>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</si>
  <si>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</si>
  <si>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</si>
  <si>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</si>
  <si>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</si>
  <si>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</si>
  <si>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</si>
  <si>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</si>
  <si>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</si>
  <si>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</si>
  <si>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</si>
  <si>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</si>
  <si>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</si>
  <si>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</si>
  <si>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</si>
  <si>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</si>
  <si>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</si>
  <si>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</si>
  <si>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</si>
  <si>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</si>
  <si>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</si>
  <si>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</si>
  <si>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</si>
  <si>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</si>
  <si>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</si>
  <si>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</si>
  <si>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</si>
  <si>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</si>
  <si>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</si>
  <si>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</si>
  <si>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</si>
  <si>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</si>
  <si>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</si>
  <si>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</si>
  <si>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</si>
  <si>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</si>
  <si>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</si>
  <si>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</si>
  <si>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</si>
  <si>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</si>
  <si>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</si>
  <si>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</si>
  <si>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</si>
  <si>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</si>
  <si>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</si>
  <si>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</si>
  <si>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</si>
  <si>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</si>
  <si>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</si>
  <si>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</si>
  <si>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</si>
  <si>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</si>
  <si>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</si>
  <si>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</si>
  <si>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</si>
  <si>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</si>
  <si>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</si>
  <si>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</si>
  <si>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</si>
  <si>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</si>
  <si>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</si>
  <si>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</si>
  <si>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</si>
  <si>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</si>
  <si>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</si>
  <si>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</si>
  <si>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</si>
  <si>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</si>
  <si>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</si>
  <si>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</si>
  <si>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</si>
  <si>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</si>
  <si>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</si>
  <si>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</si>
  <si>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</si>
  <si>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</si>
  <si>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</si>
  <si>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</si>
  <si>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</si>
  <si>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</si>
  <si>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</si>
  <si>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</si>
  <si>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</si>
  <si>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</si>
  <si>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</si>
  <si>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</si>
  <si>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</si>
  <si>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</si>
  <si>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</si>
  <si>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</si>
  <si>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</si>
  <si>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</si>
  <si>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</si>
  <si>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</si>
  <si>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</si>
  <si>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</si>
  <si>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</si>
  <si>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</si>
  <si>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</si>
  <si>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</si>
  <si>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</si>
  <si>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</si>
  <si>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</si>
  <si>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</si>
  <si>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</si>
  <si>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</si>
  <si>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</si>
  <si>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</si>
  <si>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</si>
  <si>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</si>
  <si>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</si>
  <si>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</si>
  <si>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</si>
  <si>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</si>
  <si>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</si>
  <si>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</si>
  <si>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</si>
  <si>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</si>
  <si>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</si>
  <si>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</si>
  <si>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</si>
  <si>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</si>
  <si>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</si>
  <si>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</si>
  <si>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</si>
  <si>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</si>
  <si>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</si>
  <si>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</si>
  <si>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</si>
  <si>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</si>
  <si>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</si>
  <si>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</si>
  <si>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</si>
  <si>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</si>
  <si>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</si>
  <si>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</si>
  <si>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</si>
  <si>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</si>
  <si>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</si>
  <si>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</si>
  <si>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</si>
  <si>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</si>
  <si>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</si>
  <si>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</si>
  <si>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</si>
  <si>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</si>
  <si>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</si>
  <si>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</si>
  <si>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</si>
  <si>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</si>
  <si>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</si>
  <si>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</si>
  <si>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</si>
  <si>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</si>
  <si>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</si>
  <si>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</si>
  <si>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</si>
  <si>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</si>
  <si>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</si>
  <si>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</si>
  <si>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</si>
  <si>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</si>
  <si>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</si>
  <si>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</si>
  <si>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</si>
  <si>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</si>
  <si>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</si>
  <si>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</si>
  <si>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</si>
  <si>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</si>
  <si>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</si>
  <si>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</si>
  <si>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</si>
  <si>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</si>
  <si>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</si>
  <si>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</si>
  <si>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</si>
  <si>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</si>
  <si>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</si>
  <si>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</si>
  <si>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</si>
  <si>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</si>
  <si>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</si>
  <si>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</si>
  <si>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</si>
  <si>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</si>
  <si>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</si>
  <si>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</si>
  <si>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</si>
  <si>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</si>
  <si>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</si>
  <si>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</si>
  <si>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</si>
  <si>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</si>
  <si>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</si>
  <si>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</si>
  <si>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</si>
  <si>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</si>
  <si>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</si>
  <si>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</si>
  <si>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</si>
  <si>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</si>
  <si>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</si>
  <si>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</si>
  <si>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</si>
  <si>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</si>
  <si>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</si>
  <si>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</si>
  <si>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</si>
  <si>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</si>
  <si>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</si>
  <si>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</si>
  <si>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</si>
  <si>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</si>
  <si>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</si>
  <si>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</si>
  <si>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</si>
  <si>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</si>
  <si>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</si>
  <si>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</si>
  <si>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</si>
  <si>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</si>
  <si>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</si>
  <si>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</si>
  <si>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</si>
  <si>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</si>
  <si>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</si>
  <si>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</si>
  <si>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</si>
  <si>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</si>
  <si>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</si>
  <si>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</si>
  <si>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</si>
  <si>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</si>
  <si>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</si>
  <si>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</si>
  <si>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</si>
  <si>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</si>
  <si>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</si>
  <si>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</si>
  <si>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</si>
  <si>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</si>
  <si>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</si>
  <si>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</si>
  <si>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</si>
  <si>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</si>
  <si>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</si>
  <si>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</si>
  <si>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</si>
  <si>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</si>
  <si>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</si>
  <si>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</si>
  <si>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</si>
  <si>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</si>
  <si>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</si>
  <si>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</si>
  <si>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</si>
  <si>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</si>
  <si>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</si>
  <si>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</si>
  <si>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</si>
  <si>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</si>
  <si>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</si>
  <si>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</si>
  <si>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</si>
  <si>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</si>
  <si>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</si>
  <si>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</si>
  <si>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</si>
  <si>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</si>
  <si>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</si>
  <si>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</si>
  <si>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</si>
  <si>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</si>
  <si>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</si>
  <si>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</si>
  <si>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</si>
  <si>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</si>
  <si>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</si>
  <si>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</si>
  <si>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</si>
  <si>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</si>
  <si>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</si>
  <si>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</si>
  <si>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</si>
  <si>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</si>
  <si>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</si>
  <si>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</si>
  <si>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</si>
  <si>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</si>
  <si>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</si>
  <si>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</si>
  <si>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</si>
  <si>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</si>
  <si>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</si>
  <si>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</si>
  <si>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</si>
  <si>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</si>
  <si>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</si>
  <si>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</si>
  <si>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</si>
  <si>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</si>
  <si>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</si>
  <si>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</si>
  <si>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</si>
  <si>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</si>
  <si>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</si>
  <si>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</si>
  <si>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</si>
  <si>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</si>
  <si>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</si>
  <si>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</si>
  <si>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</si>
  <si>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</si>
  <si>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</si>
  <si>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</si>
  <si>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</si>
  <si>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</si>
  <si>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</si>
  <si>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</si>
  <si>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</si>
  <si>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</si>
  <si>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</si>
  <si>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</si>
  <si>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</si>
  <si>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</si>
  <si>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</si>
  <si>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</si>
  <si>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</si>
  <si>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</si>
  <si>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</si>
  <si>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</si>
  <si>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</si>
  <si>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</si>
  <si>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</si>
  <si>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</si>
  <si>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</si>
  <si>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</si>
  <si>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</si>
  <si>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</si>
  <si>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</si>
  <si>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</si>
  <si>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</si>
  <si>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</si>
  <si>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</si>
  <si>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</si>
  <si>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</si>
  <si>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</si>
  <si>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</si>
  <si>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</si>
  <si>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</si>
  <si>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</si>
  <si>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</si>
  <si>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</si>
  <si>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</si>
  <si>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</si>
  <si>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</si>
  <si>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</si>
  <si>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</si>
  <si>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</si>
  <si>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</si>
  <si>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</si>
  <si>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</si>
  <si>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</si>
  <si>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</si>
  <si>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</si>
  <si>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</si>
  <si>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</si>
  <si>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</si>
  <si>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</si>
  <si>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</si>
  <si>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</si>
  <si>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</si>
  <si>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</si>
  <si>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</si>
  <si>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</si>
  <si>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</si>
  <si>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</si>
  <si>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</si>
  <si>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</si>
  <si>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</si>
  <si>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</si>
  <si>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</si>
  <si>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</si>
  <si>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</si>
  <si>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</si>
  <si>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</si>
  <si>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</si>
  <si>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</si>
  <si>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</si>
  <si>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</si>
  <si>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</si>
  <si>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</si>
  <si>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</si>
  <si>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</si>
  <si>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</si>
  <si>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</si>
  <si>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</si>
  <si>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</si>
  <si>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</si>
  <si>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</si>
  <si>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</si>
  <si>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</si>
  <si>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</si>
  <si>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</si>
  <si>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</si>
  <si>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</si>
  <si>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</si>
  <si>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</si>
  <si>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</si>
  <si>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</si>
  <si>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</si>
  <si>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</si>
  <si>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</si>
  <si>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</si>
  <si>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</si>
  <si>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</si>
  <si>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</si>
  <si>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</si>
  <si>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</si>
  <si>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</si>
  <si>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</si>
  <si>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</si>
  <si>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</si>
  <si>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</si>
  <si>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</si>
  <si>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</si>
  <si>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</si>
  <si>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</si>
  <si>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</si>
  <si>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</si>
  <si>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</si>
  <si>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</si>
  <si>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</si>
  <si>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</si>
  <si>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</si>
  <si>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</si>
  <si>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</si>
  <si>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</si>
  <si>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</si>
  <si>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</si>
  <si>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</si>
  <si>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</si>
  <si>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</si>
  <si>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</si>
  <si>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</si>
  <si>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</si>
  <si>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</si>
  <si>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</si>
  <si>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</si>
  <si>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</si>
  <si>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</si>
  <si>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</si>
  <si>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</si>
  <si>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</si>
  <si>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</si>
  <si>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</si>
  <si>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</si>
  <si>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</si>
  <si>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</si>
  <si>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</si>
  <si>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</si>
  <si>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</si>
  <si>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</si>
  <si>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</si>
  <si>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</si>
  <si>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</si>
  <si>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</si>
  <si>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</si>
  <si>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</si>
  <si>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</si>
  <si>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</si>
  <si>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</si>
  <si>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</si>
  <si>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</si>
  <si>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</si>
  <si>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</si>
  <si>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</si>
  <si>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</si>
  <si>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</si>
  <si>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</si>
  <si>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</si>
  <si>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</si>
  <si>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</si>
  <si>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</si>
  <si>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</si>
  <si>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</si>
  <si>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</si>
  <si>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</si>
  <si>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</si>
  <si>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</si>
  <si>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</si>
  <si>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</si>
  <si>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</si>
  <si>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</si>
  <si>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</si>
  <si>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</si>
  <si>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</si>
  <si>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</si>
  <si>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</si>
  <si>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</si>
  <si>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</si>
  <si>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</si>
  <si>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</si>
  <si>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</si>
  <si>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</si>
  <si>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</si>
  <si>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</si>
  <si>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</si>
  <si>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</si>
  <si>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</si>
  <si>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</si>
  <si>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</si>
  <si>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</si>
  <si>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</si>
  <si>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</si>
  <si>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</si>
  <si>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</si>
  <si>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</si>
  <si>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</si>
  <si>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</si>
  <si>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</si>
  <si>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</si>
  <si>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</si>
  <si>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</si>
  <si>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</si>
  <si>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</si>
  <si>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</si>
  <si>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</si>
  <si>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</si>
  <si>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</si>
  <si>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</si>
  <si>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</si>
  <si>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</si>
  <si>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</si>
  <si>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</si>
  <si>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</si>
  <si>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</si>
  <si>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</si>
  <si>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</si>
  <si>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</si>
  <si>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</si>
  <si>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</si>
  <si>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</si>
  <si>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</si>
  <si>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</si>
  <si>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</si>
  <si>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</si>
  <si>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</si>
  <si>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</si>
  <si>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</si>
  <si>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</si>
  <si>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</si>
  <si>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</si>
  <si>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</si>
  <si>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</si>
  <si>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</si>
  <si>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</si>
  <si>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</si>
  <si>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</si>
  <si>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</si>
  <si>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</si>
  <si>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</si>
  <si>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</si>
  <si>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</si>
  <si>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</si>
  <si>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</si>
  <si>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</si>
  <si>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</si>
  <si>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</si>
  <si>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</si>
  <si>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</si>
  <si>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</si>
  <si>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</si>
  <si>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</si>
  <si>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</si>
  <si>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</si>
  <si>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</si>
  <si>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</si>
  <si>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</si>
  <si>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</si>
  <si>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</si>
  <si>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</si>
  <si>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</si>
  <si>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</si>
  <si>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</si>
  <si>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</si>
  <si>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</si>
  <si>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</si>
  <si>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</si>
  <si>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</si>
  <si>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</si>
  <si>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</si>
  <si>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</si>
  <si>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</si>
  <si>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</si>
  <si>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</si>
  <si>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</si>
  <si>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</si>
  <si>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</si>
  <si>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</si>
  <si>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</si>
  <si>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</si>
  <si>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</si>
  <si>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</si>
  <si>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</si>
  <si>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</si>
  <si>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</si>
  <si>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</si>
  <si>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</si>
  <si>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</si>
  <si>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</si>
  <si>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</si>
  <si>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</si>
  <si>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</si>
  <si>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</si>
  <si>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</si>
  <si>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</si>
  <si>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</si>
  <si>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</si>
  <si>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</si>
  <si>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</si>
  <si>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</si>
  <si>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</si>
  <si>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</si>
  <si>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</si>
  <si>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</si>
  <si>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</si>
  <si>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</si>
  <si>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</si>
  <si>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</si>
  <si>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</si>
  <si>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</si>
  <si>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</si>
  <si>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</si>
  <si>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</si>
  <si>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</si>
  <si>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</si>
  <si>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</si>
  <si>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</si>
  <si>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</si>
  <si>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</si>
  <si>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</si>
  <si>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</si>
  <si>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</si>
  <si>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</si>
  <si>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</si>
  <si>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</si>
  <si>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</si>
  <si>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</si>
  <si>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</si>
  <si>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</si>
  <si>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</si>
  <si>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</si>
  <si>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</si>
  <si>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</si>
  <si>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</si>
  <si>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</si>
  <si>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</si>
  <si>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</si>
  <si>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</si>
  <si>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</si>
  <si>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</si>
  <si>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</si>
  <si>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</si>
  <si>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</si>
  <si>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</si>
  <si>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</si>
  <si>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</si>
  <si>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</si>
  <si>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</si>
  <si>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</si>
  <si>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</si>
  <si>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</si>
  <si>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</si>
  <si>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</si>
  <si>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</si>
  <si>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</si>
  <si>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</si>
  <si>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</si>
  <si>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</si>
  <si>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</si>
  <si>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</si>
  <si>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</si>
  <si>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</si>
  <si>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</si>
  <si>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</si>
  <si>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</si>
  <si>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</si>
  <si>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</si>
  <si>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</si>
  <si>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</si>
  <si>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</si>
  <si>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</si>
  <si>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</si>
  <si>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</si>
  <si>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</si>
  <si>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</si>
  <si>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</si>
  <si>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</si>
  <si>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</si>
  <si>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</si>
  <si>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</si>
  <si>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</si>
  <si>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</si>
  <si>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</si>
  <si>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</si>
  <si>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</si>
  <si>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</si>
  <si>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</si>
  <si>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</si>
  <si>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</si>
  <si>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</si>
  <si>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</si>
  <si>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</si>
  <si>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</si>
  <si>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</si>
  <si>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</si>
  <si>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</si>
  <si>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</si>
  <si>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</si>
  <si>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</si>
  <si>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</si>
  <si>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</si>
  <si>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</si>
  <si>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</si>
  <si>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</si>
  <si>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</si>
  <si>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</si>
  <si>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</si>
  <si>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</si>
  <si>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</si>
  <si>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</si>
  <si>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</si>
  <si>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</si>
  <si>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</si>
  <si>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</si>
  <si>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</si>
  <si>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</si>
  <si>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</si>
  <si>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</si>
  <si>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</si>
  <si>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</si>
  <si>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</si>
  <si>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</si>
  <si>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</si>
  <si>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</si>
  <si>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</si>
  <si>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</si>
  <si>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</si>
  <si>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</si>
  <si>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</si>
  <si>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</si>
  <si>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</si>
  <si>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</si>
  <si>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</si>
  <si>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</si>
  <si>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</si>
  <si>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</si>
  <si>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</si>
  <si>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</si>
  <si>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</si>
  <si>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</si>
  <si>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</si>
  <si>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</si>
  <si>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</si>
  <si>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</si>
  <si>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</si>
  <si>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</si>
  <si>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</si>
  <si>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</si>
  <si>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</si>
  <si>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</si>
  <si>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</si>
  <si>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</si>
  <si>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</si>
  <si>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</si>
  <si>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</si>
  <si>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</si>
  <si>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</si>
  <si>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</si>
  <si>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</si>
  <si>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</si>
  <si>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</si>
  <si>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</si>
  <si>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</si>
  <si>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</si>
  <si>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</si>
  <si>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</si>
  <si>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</si>
  <si>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</si>
  <si>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</si>
  <si>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</si>
  <si>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</si>
  <si>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</si>
  <si>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</si>
  <si>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</si>
  <si>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</si>
  <si>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</si>
  <si>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</si>
  <si>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</si>
  <si>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</si>
  <si>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</si>
  <si>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</si>
  <si>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</si>
  <si>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</si>
  <si>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</si>
  <si>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</si>
  <si>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</si>
  <si>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</si>
  <si>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</si>
  <si>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</si>
  <si>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</si>
  <si>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</si>
  <si>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</si>
  <si>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</si>
  <si>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</si>
  <si>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</si>
  <si>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</si>
  <si>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</si>
  <si>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</si>
  <si>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</si>
  <si>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</si>
  <si>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</si>
  <si>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</si>
  <si>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</si>
  <si>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</si>
  <si>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</si>
  <si>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</si>
  <si>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</si>
  <si>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</si>
  <si>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</si>
  <si>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</si>
  <si>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</si>
  <si>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</si>
  <si>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</si>
  <si>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</si>
  <si>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</si>
  <si>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</si>
  <si>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</si>
  <si>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</si>
  <si>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</si>
  <si>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</si>
  <si>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</si>
  <si>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</si>
  <si>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</si>
  <si>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</si>
  <si>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</si>
  <si>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</si>
  <si>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</si>
  <si>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</si>
  <si>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</si>
  <si>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</si>
  <si>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</si>
  <si>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</si>
  <si>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</si>
  <si>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</si>
  <si>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</si>
  <si>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</si>
  <si>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</si>
  <si>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</si>
  <si>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</si>
  <si>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</si>
  <si>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</si>
  <si>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</si>
  <si>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</si>
  <si>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</si>
  <si>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</si>
  <si>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</si>
  <si>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</si>
  <si>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</si>
  <si>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</si>
  <si>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</si>
  <si>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</si>
  <si>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</si>
  <si>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</si>
  <si>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</si>
  <si>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</si>
  <si>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</si>
  <si>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</si>
  <si>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</si>
  <si>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</si>
  <si>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</si>
  <si>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</si>
  <si>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</si>
  <si>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</si>
  <si>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</si>
  <si>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</si>
  <si>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</si>
  <si>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</si>
  <si>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</si>
  <si>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</si>
  <si>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</si>
  <si>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</si>
  <si>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</si>
  <si>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</si>
  <si>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</si>
  <si>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</si>
  <si>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</si>
  <si>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</si>
  <si>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</si>
  <si>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</si>
  <si>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</si>
  <si>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</si>
  <si>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</si>
  <si>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</si>
  <si>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</si>
  <si>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</si>
  <si>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</si>
  <si>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</si>
  <si>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</si>
  <si>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</si>
  <si>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</si>
  <si>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</si>
  <si>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</si>
  <si>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</si>
  <si>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</si>
  <si>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</si>
  <si>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</si>
  <si>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</si>
  <si>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</si>
  <si>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</si>
  <si>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</si>
  <si>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</si>
  <si>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</si>
  <si>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</si>
  <si>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</si>
  <si>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</si>
  <si>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</si>
  <si>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</si>
  <si>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</si>
  <si>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</si>
  <si>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</si>
  <si>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</si>
  <si>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</si>
  <si>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</si>
  <si>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</si>
  <si>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</si>
  <si>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</si>
  <si>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</si>
  <si>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</si>
  <si>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</si>
  <si>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</si>
  <si>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</si>
  <si>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</si>
  <si>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</si>
  <si>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</si>
  <si>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</si>
  <si>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</si>
  <si>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</si>
  <si>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</si>
  <si>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</si>
  <si>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</si>
  <si>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</si>
  <si>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</si>
  <si>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</si>
  <si>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</si>
  <si>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</si>
  <si>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</si>
  <si>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</si>
  <si>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</si>
  <si>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</si>
  <si>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</si>
  <si>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</si>
  <si>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</si>
  <si>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</si>
  <si>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</si>
  <si>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</si>
  <si>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</si>
  <si>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</si>
  <si>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</si>
  <si>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</si>
  <si>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</si>
  <si>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</si>
  <si>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</si>
  <si>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</si>
  <si>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</si>
  <si>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</si>
  <si>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</si>
  <si>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</si>
  <si>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</si>
  <si>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</si>
  <si>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</si>
  <si>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</si>
  <si>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</si>
  <si>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</si>
  <si>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</si>
  <si>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</si>
  <si>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</si>
  <si>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</si>
  <si>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</si>
  <si>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</si>
  <si>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</si>
  <si>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</si>
  <si>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</si>
  <si>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</si>
  <si>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</si>
  <si>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</si>
  <si>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</si>
  <si>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</si>
  <si>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</si>
  <si>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</si>
  <si>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</si>
  <si>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</si>
  <si>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</si>
  <si>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</si>
  <si>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</si>
  <si>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</si>
  <si>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</si>
  <si>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</si>
  <si>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</si>
  <si>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</si>
  <si>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</si>
  <si>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</si>
  <si>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</si>
  <si>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</si>
  <si>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</si>
  <si>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</si>
  <si>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</si>
  <si>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</si>
  <si>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</si>
  <si>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</si>
  <si>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</si>
  <si>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</si>
  <si>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</si>
  <si>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</si>
  <si>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</si>
  <si>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</si>
  <si>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</si>
  <si>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</si>
  <si>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</si>
  <si>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</si>
  <si>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</si>
  <si>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</si>
  <si>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</si>
  <si>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</si>
  <si>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</si>
  <si>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</si>
  <si>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</si>
  <si>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</si>
  <si>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</si>
  <si>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</si>
  <si>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</si>
  <si>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</si>
  <si>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</si>
  <si>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</si>
  <si>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</si>
  <si>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</si>
  <si>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</si>
  <si>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</si>
  <si>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</si>
  <si>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</si>
  <si>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</si>
  <si>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</si>
  <si>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</si>
  <si>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</si>
  <si>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</si>
  <si>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</si>
  <si>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</si>
  <si>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</si>
  <si>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</si>
  <si>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</si>
  <si>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</si>
  <si>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</si>
  <si>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</si>
  <si>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</si>
  <si>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</si>
  <si>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</si>
  <si>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</si>
  <si>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</si>
  <si>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</si>
  <si>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</si>
  <si>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</si>
  <si>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</si>
  <si>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</si>
  <si>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</si>
  <si>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</si>
  <si>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</si>
  <si>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</si>
  <si>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</si>
  <si>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</si>
  <si>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</si>
  <si>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</si>
  <si>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</si>
  <si>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</si>
  <si>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</si>
  <si>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</si>
  <si>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</si>
  <si>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</si>
  <si>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</si>
  <si>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</si>
  <si>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</si>
  <si>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</si>
  <si>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</si>
  <si>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</si>
  <si>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</si>
  <si>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</si>
  <si>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</si>
  <si>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</si>
  <si>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</si>
  <si>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</si>
  <si>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</si>
  <si>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</si>
  <si>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</si>
  <si>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</si>
  <si>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</si>
  <si>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</si>
  <si>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</si>
  <si>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</si>
  <si>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</si>
  <si>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</si>
  <si>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</si>
  <si>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</si>
  <si>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</si>
  <si>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</si>
  <si>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</si>
  <si>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</si>
  <si>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</si>
  <si>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</si>
  <si>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</si>
  <si>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</si>
  <si>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</si>
  <si>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</si>
  <si>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</si>
  <si>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</si>
  <si>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</si>
  <si>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</si>
  <si>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</si>
  <si>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</si>
  <si>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</si>
  <si>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</si>
  <si>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</si>
  <si>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</si>
  <si>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</si>
  <si>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</si>
  <si>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</si>
  <si>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</si>
  <si>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</si>
  <si>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</si>
  <si>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</si>
  <si>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</si>
  <si>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</si>
  <si>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</si>
  <si>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</si>
  <si>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</si>
  <si>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</si>
  <si>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</si>
  <si>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</si>
  <si>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</si>
  <si>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</si>
  <si>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</si>
  <si>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</si>
  <si>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</si>
  <si>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</si>
  <si>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</si>
  <si>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</si>
  <si>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</si>
  <si>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</si>
  <si>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</si>
  <si>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</si>
  <si>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</si>
  <si>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</si>
  <si>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</si>
  <si>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</si>
  <si>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</si>
  <si>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</si>
  <si>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</si>
  <si>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</si>
  <si>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</si>
  <si>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</si>
  <si>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</si>
  <si>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</si>
  <si>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</si>
  <si>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</si>
  <si>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</si>
  <si>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</si>
  <si>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</si>
  <si>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</si>
  <si>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</si>
  <si>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</si>
  <si>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</si>
  <si>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</si>
  <si>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</si>
  <si>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</si>
  <si>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</si>
  <si>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</si>
  <si>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</si>
  <si>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</si>
  <si>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</si>
  <si>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</si>
  <si>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</si>
  <si>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</si>
  <si>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</si>
  <si>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</si>
  <si>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</si>
  <si>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</si>
  <si>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</si>
  <si>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</si>
  <si>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</si>
  <si>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</si>
  <si>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</si>
  <si>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</si>
  <si>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</si>
  <si>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</si>
  <si>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</si>
  <si>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</si>
  <si>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</si>
  <si>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</si>
  <si>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</si>
  <si>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</si>
  <si>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</si>
  <si>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</si>
  <si>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</si>
  <si>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</si>
  <si>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</si>
  <si>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</si>
  <si>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</si>
  <si>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</si>
  <si>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</si>
  <si>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</si>
  <si>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</si>
  <si>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</si>
  <si>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</si>
  <si>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</si>
  <si>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</si>
  <si>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</si>
  <si>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</si>
  <si>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</si>
  <si>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</si>
  <si>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</si>
  <si>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</si>
  <si>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</si>
  <si>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</si>
  <si>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</si>
  <si>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</si>
  <si>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</si>
  <si>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</si>
  <si>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</si>
  <si>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</si>
  <si>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</si>
  <si>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</si>
  <si>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</si>
  <si>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</si>
  <si>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</si>
  <si>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</si>
  <si>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</si>
  <si>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</si>
  <si>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</si>
  <si>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</si>
  <si>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</si>
  <si>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</si>
  <si>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</si>
  <si>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</si>
  <si>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</si>
  <si>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</si>
  <si>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</si>
  <si>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</si>
  <si>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</si>
  <si>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</si>
  <si>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</si>
  <si>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</si>
  <si>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</si>
  <si>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</si>
  <si>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</si>
  <si>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</si>
  <si>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</si>
  <si>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</si>
  <si>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</si>
  <si>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</si>
  <si>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</si>
  <si>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</si>
  <si>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</si>
  <si>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</si>
  <si>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</si>
  <si>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</si>
  <si>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</si>
  <si>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</si>
  <si>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</si>
  <si>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</si>
  <si>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</si>
  <si>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</si>
  <si>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</si>
  <si>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</si>
  <si>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</si>
  <si>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</si>
  <si>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</si>
  <si>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</si>
  <si>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</si>
  <si>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</si>
  <si>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</si>
  <si>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</si>
  <si>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</si>
  <si>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</si>
  <si>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</si>
  <si>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</si>
  <si>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</si>
  <si>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</si>
  <si>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</si>
  <si>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</si>
  <si>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</si>
  <si>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</si>
  <si>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</si>
  <si>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</si>
  <si>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</si>
  <si>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</si>
  <si>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</si>
  <si>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</si>
  <si>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</si>
  <si>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</si>
  <si>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</si>
  <si>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</si>
  <si>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</si>
  <si>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</si>
  <si>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</si>
  <si>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</si>
  <si>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</si>
  <si>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</si>
  <si>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</si>
  <si>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</si>
  <si>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</si>
  <si>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</si>
  <si>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</si>
  <si>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</si>
  <si>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</si>
  <si>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</si>
  <si>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</si>
  <si>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</si>
  <si>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</si>
  <si>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</si>
  <si>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</si>
  <si>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</si>
  <si>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</si>
  <si>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</si>
  <si>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</si>
  <si>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</si>
  <si>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</si>
  <si>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</si>
  <si>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</si>
  <si>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</si>
  <si>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</si>
  <si>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</si>
  <si>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</si>
  <si>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</si>
  <si>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</si>
  <si>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</si>
  <si>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</si>
  <si>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</si>
  <si>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</si>
  <si>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</si>
  <si>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</si>
  <si>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</si>
  <si>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</si>
  <si>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</si>
  <si>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</si>
  <si>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</si>
  <si>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</si>
  <si>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</si>
  <si>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</si>
  <si>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</si>
  <si>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</si>
  <si>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</si>
  <si>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</si>
  <si>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</si>
  <si>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</si>
  <si>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</si>
  <si>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</si>
  <si>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</si>
  <si>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</si>
  <si>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</si>
  <si>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</si>
  <si>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</si>
  <si>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</si>
  <si>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</si>
  <si>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</si>
  <si>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</si>
  <si>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</si>
  <si>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</si>
  <si>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</si>
  <si>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</si>
  <si>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</si>
  <si>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</si>
  <si>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</si>
  <si>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</si>
  <si>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</si>
  <si>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</si>
  <si>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</si>
  <si>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</si>
  <si>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</si>
  <si>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</si>
  <si>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</si>
  <si>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</si>
  <si>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</si>
  <si>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</si>
  <si>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</si>
  <si>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</si>
  <si>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</si>
  <si>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</si>
  <si>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</si>
  <si>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</si>
  <si>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</si>
  <si>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</si>
  <si>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</si>
  <si>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</si>
  <si>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</si>
  <si>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</si>
  <si>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</si>
  <si>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</si>
  <si>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</si>
  <si>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</si>
  <si>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</si>
  <si>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</si>
  <si>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</si>
  <si>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</si>
  <si>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</si>
  <si>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</si>
  <si>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</si>
  <si>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</si>
  <si>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</si>
  <si>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</si>
  <si>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</si>
  <si>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</si>
  <si>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</si>
  <si>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</si>
  <si>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</si>
  <si>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</si>
  <si>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</si>
  <si>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</si>
  <si>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</si>
  <si>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</si>
  <si>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</si>
  <si>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</si>
  <si>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</si>
  <si>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</si>
  <si>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</si>
  <si>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</si>
  <si>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</si>
  <si>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</si>
  <si>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</si>
  <si>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</si>
  <si>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</si>
  <si>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</si>
  <si>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</si>
  <si>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</si>
  <si>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</si>
  <si>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</si>
  <si>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</si>
  <si>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</si>
  <si>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</si>
  <si>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</si>
  <si>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</si>
  <si>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</si>
  <si>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</si>
  <si>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</si>
  <si>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</si>
  <si>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</si>
  <si>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</si>
  <si>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</si>
  <si>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</si>
  <si>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</si>
  <si>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</si>
  <si>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</si>
  <si>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</si>
  <si>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</si>
  <si>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</si>
  <si>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</si>
  <si>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</si>
  <si>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</si>
  <si>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</si>
  <si>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</si>
  <si>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</si>
  <si>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</si>
  <si>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</si>
  <si>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</si>
  <si>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</si>
  <si>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</si>
  <si>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</si>
  <si>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</si>
  <si>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</si>
  <si>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</si>
  <si>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</si>
  <si>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</si>
  <si>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</si>
  <si>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</si>
  <si>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</si>
  <si>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</si>
  <si>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</si>
  <si>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</si>
  <si>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</si>
  <si>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</si>
  <si>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</si>
  <si>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</si>
  <si>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</si>
  <si>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</si>
  <si>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</si>
  <si>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</si>
  <si>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</si>
  <si>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</si>
  <si>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</si>
  <si>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</si>
  <si>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</si>
  <si>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</si>
  <si>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</si>
  <si>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</si>
  <si>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</si>
  <si>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</si>
  <si>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</si>
  <si>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</si>
  <si>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</si>
  <si>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</si>
  <si>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</si>
  <si>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</si>
  <si>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</si>
  <si>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</si>
  <si>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</si>
  <si>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</si>
  <si>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</si>
  <si>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</si>
  <si>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</si>
  <si>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</si>
  <si>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</si>
  <si>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</si>
  <si>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</si>
  <si>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</si>
  <si>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</si>
  <si>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</si>
  <si>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</si>
  <si>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</si>
  <si>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</si>
  <si>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</si>
  <si>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</si>
  <si>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</si>
  <si>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</si>
  <si>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</si>
  <si>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</si>
  <si>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</si>
  <si>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</si>
  <si>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</si>
  <si>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</si>
  <si>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</si>
  <si>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</si>
  <si>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</si>
  <si>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</si>
  <si>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</si>
  <si>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</si>
  <si>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</si>
  <si>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</si>
  <si>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</si>
  <si>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</si>
  <si>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</si>
  <si>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</si>
  <si>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</si>
  <si>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</si>
  <si>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</si>
  <si>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</si>
  <si>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</si>
  <si>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</si>
  <si>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</si>
  <si>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</si>
  <si>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</si>
  <si>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</si>
  <si>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</si>
  <si>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</si>
  <si>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</si>
  <si>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</si>
  <si>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</si>
  <si>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</si>
  <si>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</si>
  <si>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</si>
  <si>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</si>
  <si>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</si>
  <si>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</si>
  <si>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</si>
  <si>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</si>
  <si>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</si>
  <si>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</si>
  <si>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</si>
  <si>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</si>
  <si>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</si>
  <si>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</si>
  <si>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</si>
  <si>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</si>
  <si>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</si>
  <si>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</si>
  <si>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</si>
  <si>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</si>
  <si>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</si>
  <si>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</si>
  <si>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</si>
  <si>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</si>
  <si>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</si>
  <si>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</si>
  <si>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</si>
  <si>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</si>
  <si>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</si>
  <si>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</si>
  <si>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</si>
  <si>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</si>
  <si>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</si>
  <si>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</si>
  <si>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</si>
  <si>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</si>
  <si>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</si>
  <si>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</si>
  <si>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</si>
  <si>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</si>
  <si>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</si>
  <si>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</si>
  <si>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</si>
  <si>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</si>
  <si>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</si>
  <si>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</si>
  <si>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</si>
  <si>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</si>
  <si>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</si>
  <si>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</si>
  <si>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</si>
  <si>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</si>
  <si>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</si>
  <si>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</si>
  <si>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</si>
  <si>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</si>
  <si>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</si>
  <si>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</si>
  <si>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</si>
  <si>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</si>
  <si>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</si>
  <si>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</si>
  <si>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</si>
  <si>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</si>
  <si>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</si>
  <si>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</si>
  <si>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</si>
  <si>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</si>
  <si>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</si>
  <si>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</si>
  <si>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</si>
  <si>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</si>
  <si>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</si>
  <si>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</si>
  <si>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</si>
  <si>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</si>
  <si>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</si>
  <si>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</si>
  <si>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</si>
  <si>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</si>
  <si>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</si>
  <si>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</si>
  <si>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</si>
  <si>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</si>
  <si>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</si>
  <si>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</si>
  <si>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</si>
  <si>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</si>
  <si>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</si>
  <si>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</si>
  <si>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</si>
  <si>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</si>
  <si>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</si>
  <si>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</si>
  <si>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</si>
  <si>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</si>
  <si>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</si>
  <si>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</si>
  <si>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</si>
  <si>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</si>
  <si>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</si>
  <si>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</si>
  <si>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</si>
  <si>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</si>
  <si>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</si>
  <si>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</si>
  <si>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</si>
  <si>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</si>
  <si>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</si>
  <si>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</si>
  <si>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</si>
  <si>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</si>
  <si>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</si>
  <si>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</si>
  <si>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</si>
  <si>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</si>
  <si>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</si>
  <si>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</si>
  <si>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</si>
  <si>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</si>
  <si>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</si>
  <si>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</si>
  <si>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</si>
  <si>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</si>
  <si>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</si>
  <si>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</si>
  <si>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</si>
  <si>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</si>
  <si>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</si>
  <si>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</si>
  <si>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</si>
  <si>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</si>
  <si>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</si>
  <si>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</si>
  <si>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</si>
  <si>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</si>
  <si>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</si>
  <si>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</si>
  <si>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</si>
  <si>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</si>
  <si>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</si>
  <si>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</si>
  <si>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</si>
  <si>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</si>
  <si>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</si>
  <si>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</si>
  <si>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</si>
  <si>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</si>
  <si>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</si>
  <si>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</si>
  <si>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</si>
  <si>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</si>
  <si>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</si>
  <si>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</si>
  <si>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</si>
  <si>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</si>
  <si>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</si>
  <si>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</si>
  <si>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</si>
  <si>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</si>
  <si>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</si>
  <si>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</si>
  <si>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</si>
  <si>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</si>
  <si>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</si>
  <si>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</si>
  <si>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</si>
  <si>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</si>
  <si>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</si>
  <si>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</si>
  <si>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</si>
  <si>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</si>
  <si>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</si>
  <si>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</si>
  <si>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</si>
  <si>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</si>
  <si>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</si>
  <si>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</si>
  <si>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</si>
  <si>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</si>
  <si>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</si>
  <si>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</si>
  <si>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</si>
  <si>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</si>
  <si>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</si>
  <si>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</si>
  <si>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</si>
  <si>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</si>
  <si>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</si>
  <si>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</si>
  <si>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</si>
  <si>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</si>
  <si>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</si>
  <si>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</si>
  <si>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</si>
  <si>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</si>
  <si>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</si>
  <si>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</si>
  <si>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</si>
  <si>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</si>
  <si>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</si>
  <si>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</si>
  <si>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</si>
  <si>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</si>
  <si>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</si>
  <si>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</si>
  <si>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</si>
  <si>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</si>
  <si>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</si>
  <si>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</si>
  <si>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</si>
  <si>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</si>
  <si>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</si>
  <si>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</si>
  <si>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</si>
  <si>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</si>
  <si>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</si>
  <si>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</si>
  <si>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</si>
  <si>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</si>
  <si>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</si>
  <si>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</si>
  <si>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</si>
  <si>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</si>
  <si>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</si>
  <si>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</si>
  <si>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</si>
  <si>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</si>
  <si>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</si>
  <si>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</si>
  <si>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</si>
  <si>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</si>
  <si>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</si>
  <si>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</si>
  <si>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</si>
  <si>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</si>
  <si>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</si>
  <si>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</si>
  <si>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</si>
  <si>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</si>
  <si>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</si>
  <si>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</si>
  <si>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</si>
  <si>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</si>
  <si>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</si>
  <si>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</si>
  <si>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</si>
  <si>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</si>
  <si>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</si>
  <si>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</si>
  <si>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</si>
  <si>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</si>
  <si>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</si>
  <si>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</si>
  <si>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</si>
  <si>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</si>
  <si>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</si>
  <si>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</si>
  <si>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</si>
  <si>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</si>
  <si>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</si>
  <si>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</si>
  <si>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</si>
  <si>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</si>
  <si>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</si>
  <si>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</si>
  <si>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</si>
  <si>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</si>
  <si>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</si>
  <si>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</si>
  <si>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</si>
  <si>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</si>
  <si>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</si>
  <si>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</si>
  <si>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</si>
  <si>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</si>
  <si>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</si>
  <si>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</si>
  <si>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</si>
  <si>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</si>
  <si>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</si>
  <si>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</si>
  <si>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</si>
  <si>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</si>
  <si>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</si>
  <si>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</si>
  <si>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</si>
  <si>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</si>
  <si>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</si>
  <si>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</si>
  <si>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</si>
  <si>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</si>
  <si>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</si>
  <si>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</si>
  <si>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</si>
  <si>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</si>
  <si>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</si>
  <si>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</si>
  <si>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</si>
  <si>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</si>
  <si>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</si>
  <si>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</si>
  <si>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</si>
  <si>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</si>
  <si>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</si>
  <si>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</si>
  <si>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</si>
  <si>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</si>
  <si>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</si>
  <si>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</si>
  <si>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</si>
  <si>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</si>
  <si>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</si>
  <si>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</si>
  <si>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</si>
  <si>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</si>
  <si>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</si>
  <si>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</si>
  <si>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</si>
  <si>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</si>
  <si>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</si>
  <si>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</si>
  <si>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</si>
  <si>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</si>
  <si>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</si>
  <si>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</si>
  <si>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</si>
  <si>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</si>
  <si>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</si>
  <si>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</si>
  <si>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</si>
  <si>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</si>
  <si>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</si>
  <si>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</si>
  <si>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</si>
  <si>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</si>
  <si>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</si>
  <si>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</si>
  <si>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</si>
  <si>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</si>
  <si>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</si>
  <si>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</si>
  <si>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</si>
  <si>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</si>
  <si>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</si>
  <si>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</si>
  <si>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</si>
  <si>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</si>
  <si>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</si>
  <si>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</si>
  <si>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</si>
  <si>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</si>
  <si>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</si>
  <si>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</si>
  <si>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</si>
  <si>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</si>
  <si>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</si>
  <si>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</si>
  <si>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</si>
  <si>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</si>
  <si>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</si>
  <si>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</si>
  <si>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</si>
  <si>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</si>
  <si>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</si>
  <si>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</si>
  <si>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</si>
  <si>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</si>
  <si>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</si>
  <si>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</si>
  <si>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</si>
  <si>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</si>
  <si>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</si>
  <si>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</si>
  <si>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</si>
  <si>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</si>
  <si>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</si>
  <si>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</si>
  <si>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</si>
  <si>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</si>
  <si>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</si>
  <si>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</si>
  <si>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</si>
  <si>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</si>
  <si>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</si>
  <si>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</si>
  <si>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</si>
  <si>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</si>
  <si>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</si>
  <si>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</si>
  <si>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</si>
  <si>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</si>
  <si>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</si>
  <si>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</si>
  <si>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</si>
  <si>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</si>
  <si>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</si>
  <si>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</si>
  <si>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</si>
  <si>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</si>
  <si>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</si>
  <si>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</si>
  <si>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</si>
  <si>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</si>
  <si>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</si>
  <si>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</si>
  <si>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</si>
  <si>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</si>
  <si>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</si>
  <si>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</si>
  <si>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</si>
  <si>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</si>
  <si>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</si>
  <si>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</si>
  <si>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</si>
  <si>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</si>
  <si>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</si>
  <si>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</si>
  <si>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</si>
  <si>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</si>
  <si>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</si>
  <si>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</si>
  <si>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</si>
  <si>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</si>
  <si>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</si>
  <si>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</si>
  <si>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</si>
  <si>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</si>
  <si>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</si>
  <si>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</si>
  <si>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</si>
  <si>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</si>
  <si>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</si>
  <si>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</si>
  <si>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</si>
  <si>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</si>
  <si>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</si>
  <si>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</si>
  <si>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</si>
  <si>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</si>
  <si>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</si>
  <si>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</si>
  <si>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</si>
  <si>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</si>
  <si>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</si>
  <si>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</si>
  <si>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</si>
  <si>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</si>
  <si>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</si>
  <si>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</si>
  <si>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</si>
  <si>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</si>
  <si>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</si>
  <si>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</si>
  <si>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</si>
  <si>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</si>
  <si>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</si>
  <si>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</si>
  <si>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</si>
  <si>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</si>
  <si>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</si>
  <si>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</si>
  <si>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</si>
  <si>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</si>
  <si>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</si>
  <si>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</si>
  <si>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</si>
  <si>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</si>
  <si>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</si>
  <si>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</si>
  <si>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</si>
  <si>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</si>
  <si>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</si>
  <si>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</si>
  <si>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</si>
  <si>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</si>
  <si>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</si>
  <si>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</si>
  <si>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</si>
  <si>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</si>
  <si>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</si>
  <si>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</si>
  <si>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</si>
  <si>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</si>
  <si>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</si>
  <si>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</si>
  <si>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</si>
  <si>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</si>
  <si>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</si>
  <si>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</si>
  <si>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</si>
  <si>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</si>
  <si>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</si>
  <si>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</si>
  <si>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</si>
  <si>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</si>
  <si>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</si>
  <si>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</si>
  <si>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</si>
  <si>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</si>
  <si>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</si>
  <si>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</si>
  <si>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</si>
  <si>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</si>
  <si>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</si>
  <si>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</si>
  <si>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</si>
  <si>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</si>
  <si>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</si>
  <si>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</si>
  <si>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</si>
  <si>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</si>
  <si>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</si>
  <si>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</si>
  <si>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</si>
  <si>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</si>
  <si>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</si>
  <si>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</si>
  <si>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</si>
  <si>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</si>
  <si>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</si>
  <si>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</si>
  <si>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</si>
  <si>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</si>
  <si>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</si>
  <si>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</si>
  <si>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</si>
  <si>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</si>
  <si>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</si>
  <si>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</si>
  <si>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</si>
  <si>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</si>
  <si>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</si>
  <si>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</si>
  <si>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</si>
  <si>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</si>
  <si>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</si>
  <si>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</si>
  <si>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</si>
  <si>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</si>
  <si>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</si>
  <si>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</si>
  <si>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</si>
  <si>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</si>
  <si>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</si>
  <si>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</si>
  <si>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</si>
  <si>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</si>
  <si>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</si>
  <si>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</si>
  <si>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</si>
  <si>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</si>
  <si>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</si>
  <si>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</si>
  <si>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</si>
  <si>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</si>
  <si>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</si>
  <si>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</si>
  <si>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</si>
  <si>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</si>
  <si>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</si>
  <si>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</si>
  <si>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</si>
  <si>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</si>
  <si>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</si>
  <si>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</si>
  <si>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</si>
  <si>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</si>
  <si>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</si>
  <si>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</si>
  <si>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</si>
  <si>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</si>
  <si>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</si>
  <si>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</si>
  <si>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</si>
  <si>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</si>
  <si>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</si>
  <si>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</si>
  <si>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</si>
  <si>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</si>
  <si>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</si>
  <si>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</si>
  <si>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</si>
  <si>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</si>
  <si>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</si>
  <si>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</si>
  <si>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</si>
  <si>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</si>
  <si>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</si>
  <si>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</si>
  <si>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</si>
  <si>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</si>
  <si>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</si>
  <si>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</si>
  <si>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</si>
  <si>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</si>
  <si>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</si>
  <si>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</si>
  <si>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</si>
  <si>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</si>
  <si>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</si>
  <si>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</si>
  <si>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</si>
  <si>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</si>
  <si>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</si>
  <si>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</si>
  <si>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</si>
  <si>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</si>
  <si>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</si>
  <si>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</si>
  <si>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</si>
  <si>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</si>
  <si>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</si>
  <si>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</si>
  <si>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</si>
  <si>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</si>
  <si>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</si>
  <si>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</si>
  <si>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</si>
  <si>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</si>
  <si>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</si>
  <si>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</si>
  <si>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</si>
  <si>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</si>
  <si>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</si>
  <si>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</si>
  <si>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</si>
  <si>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</si>
  <si>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</si>
  <si>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</si>
  <si>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</si>
  <si>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</si>
  <si>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</si>
  <si>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</si>
  <si>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</si>
  <si>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</si>
  <si>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</si>
  <si>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</si>
  <si>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</si>
  <si>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</si>
  <si>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</si>
  <si>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</si>
  <si>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</si>
  <si>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</si>
  <si>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</si>
  <si>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</si>
  <si>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</si>
  <si>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</si>
  <si>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</si>
  <si>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</si>
  <si>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</si>
  <si>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</si>
  <si>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</si>
  <si>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</si>
  <si>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</si>
  <si>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</si>
  <si>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</si>
  <si>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</si>
  <si>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</si>
  <si>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</si>
  <si>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</si>
  <si>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</si>
  <si>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</si>
  <si>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</si>
  <si>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</si>
  <si>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</si>
  <si>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</si>
  <si>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</si>
  <si>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</si>
  <si>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</si>
  <si>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</si>
  <si>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</si>
  <si>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</si>
  <si>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</si>
  <si>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</si>
  <si>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</si>
  <si>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</si>
  <si>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</si>
  <si>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</si>
  <si>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</si>
  <si>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</si>
  <si>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</si>
  <si>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</si>
  <si>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</si>
  <si>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</si>
  <si>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</si>
  <si>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</si>
  <si>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</si>
  <si>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</si>
  <si>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</si>
  <si>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</si>
  <si>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</si>
  <si>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</si>
  <si>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</si>
  <si>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</si>
  <si>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</si>
  <si>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</si>
  <si>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</si>
  <si>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</si>
  <si>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</si>
  <si>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</si>
  <si>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</si>
  <si>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</si>
  <si>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</si>
  <si>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</si>
  <si>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</si>
  <si>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</si>
  <si>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</si>
  <si>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</si>
  <si>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</si>
  <si>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</si>
  <si>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</si>
  <si>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</si>
  <si>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</si>
  <si>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</si>
  <si>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</si>
  <si>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</si>
  <si>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</si>
  <si>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</si>
  <si>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</si>
  <si>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</si>
  <si>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</si>
  <si>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</si>
  <si>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</si>
  <si>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</si>
  <si>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</si>
  <si>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</si>
  <si>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</si>
  <si>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</si>
  <si>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</si>
  <si>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</si>
  <si>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</si>
  <si>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</si>
  <si>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</si>
  <si>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</si>
  <si>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</si>
  <si>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</si>
  <si>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</si>
  <si>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</si>
  <si>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</si>
  <si>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</si>
  <si>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</si>
  <si>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</si>
  <si>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</si>
  <si>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</si>
  <si>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</si>
  <si>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</si>
  <si>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</si>
  <si>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</si>
  <si>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</si>
  <si>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</si>
  <si>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</si>
  <si>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</si>
  <si>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</si>
  <si>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</si>
  <si>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</si>
  <si>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</si>
  <si>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</si>
  <si>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</si>
  <si>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</si>
  <si>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</si>
  <si>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</si>
  <si>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</si>
  <si>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</si>
  <si>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</si>
  <si>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</si>
  <si>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</si>
  <si>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</si>
  <si>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</si>
  <si>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</si>
  <si>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</si>
  <si>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</si>
  <si>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</si>
  <si>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</si>
  <si>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</si>
  <si>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</si>
  <si>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</si>
  <si>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</si>
  <si>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</si>
  <si>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</si>
  <si>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</si>
  <si>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</si>
  <si>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</si>
  <si>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</si>
  <si>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</si>
  <si>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</si>
  <si>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</si>
  <si>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</si>
  <si>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</si>
  <si>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</si>
  <si>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</si>
  <si>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</si>
  <si>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</si>
  <si>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</si>
  <si>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</si>
  <si>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</si>
  <si>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</si>
  <si>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</si>
  <si>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</si>
  <si>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</si>
  <si>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</si>
  <si>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</si>
  <si>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</si>
  <si>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</si>
  <si>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</si>
  <si>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</si>
  <si>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</si>
  <si>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</si>
  <si>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</si>
  <si>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</si>
  <si>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</si>
  <si>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</si>
  <si>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</si>
  <si>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</si>
  <si>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</si>
  <si>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</si>
  <si>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</si>
  <si>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</si>
  <si>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</si>
  <si>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</si>
  <si>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</si>
  <si>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</si>
  <si>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</si>
  <si>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</si>
  <si>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</si>
  <si>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</si>
  <si>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</si>
  <si>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</si>
  <si>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</si>
  <si>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</si>
  <si>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</si>
  <si>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</si>
  <si>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</si>
  <si>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</si>
  <si>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</si>
  <si>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</si>
  <si>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</si>
  <si>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</si>
  <si>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</si>
  <si>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</si>
  <si>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</si>
  <si>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</si>
  <si>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</si>
  <si>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</si>
  <si>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</si>
  <si>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</si>
  <si>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</si>
  <si>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</si>
  <si>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</si>
  <si>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</si>
  <si>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</si>
  <si>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</si>
  <si>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</si>
  <si>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</si>
  <si>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</si>
  <si>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</si>
  <si>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</si>
  <si>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</si>
  <si>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</si>
  <si>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</si>
  <si>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</si>
  <si>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</si>
  <si>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</si>
  <si>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</si>
  <si>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</si>
  <si>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</si>
  <si>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</si>
  <si>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</si>
  <si>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</si>
  <si>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</si>
  <si>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</si>
  <si>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</si>
  <si>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</si>
  <si>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</si>
  <si>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</si>
  <si>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</si>
  <si>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</si>
  <si>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</si>
  <si>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</si>
  <si>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</si>
  <si>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</si>
  <si>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</si>
  <si>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</si>
  <si>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</si>
  <si>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</si>
  <si>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</si>
  <si>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</si>
  <si>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</si>
  <si>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</si>
  <si>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</si>
  <si>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</si>
  <si>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</si>
  <si>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</si>
  <si>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</si>
  <si>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</si>
  <si>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</si>
  <si>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</si>
  <si>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</si>
  <si>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</si>
  <si>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</si>
  <si>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</si>
  <si>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</si>
  <si>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</si>
  <si>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</si>
  <si>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</si>
  <si>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</si>
  <si>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</si>
  <si>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</si>
  <si>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</si>
  <si>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</si>
  <si>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</si>
  <si>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</si>
  <si>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</si>
  <si>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</si>
  <si>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</si>
  <si>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</si>
  <si>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</si>
  <si>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</si>
  <si>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</si>
  <si>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</si>
  <si>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</si>
  <si>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</si>
  <si>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</si>
  <si>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</si>
  <si>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</si>
  <si>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</si>
  <si>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</si>
  <si>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</si>
  <si>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</si>
  <si>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</si>
  <si>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</si>
  <si>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</si>
  <si>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</si>
  <si>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</si>
  <si>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</si>
  <si>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</si>
  <si>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</si>
  <si>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</si>
  <si>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</si>
  <si>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</si>
  <si>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</si>
  <si>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</si>
  <si>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</si>
  <si>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</si>
  <si>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</si>
  <si>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</si>
  <si>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</si>
  <si>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</si>
  <si>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</si>
  <si>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</si>
  <si>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</si>
  <si>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</si>
  <si>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</si>
  <si>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</si>
  <si>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</si>
  <si>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</si>
  <si>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</si>
  <si>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</si>
  <si>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</si>
  <si>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</si>
  <si>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</si>
  <si>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</si>
  <si>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</si>
  <si>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</si>
  <si>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</si>
  <si>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</si>
  <si>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</si>
  <si>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</si>
  <si>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</si>
  <si>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</si>
  <si>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</si>
  <si>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</si>
  <si>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</si>
  <si>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</si>
  <si>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</si>
  <si>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</si>
  <si>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</si>
  <si>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</si>
  <si>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</si>
  <si>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</si>
  <si>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</si>
  <si>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</si>
  <si>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</si>
  <si>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</si>
  <si>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</si>
  <si>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</si>
  <si>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</si>
  <si>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</si>
  <si>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</si>
  <si>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</si>
  <si>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</si>
  <si>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</si>
  <si>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</si>
  <si>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</si>
  <si>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</si>
  <si>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</si>
  <si>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</si>
  <si>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</si>
  <si>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</si>
  <si>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</si>
  <si>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</si>
  <si>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</si>
  <si>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</si>
  <si>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</si>
  <si>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</si>
  <si>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</si>
  <si>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</si>
  <si>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</si>
  <si>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</si>
  <si>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</si>
  <si>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</si>
  <si>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</si>
  <si>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</si>
  <si>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</si>
  <si>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</si>
  <si>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</si>
  <si>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</si>
  <si>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</si>
  <si>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</si>
  <si>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</si>
  <si>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</si>
  <si>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</si>
  <si>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</si>
  <si>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</si>
  <si>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</si>
  <si>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</si>
  <si>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</si>
  <si>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</si>
  <si>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</si>
  <si>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</si>
  <si>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</si>
  <si>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</si>
  <si>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</si>
  <si>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</si>
  <si>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</si>
  <si>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</si>
  <si>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</si>
  <si>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</si>
  <si>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</si>
  <si>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</si>
  <si>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</si>
  <si>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</si>
  <si>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</si>
  <si>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</si>
  <si>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</si>
  <si>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</si>
  <si>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</si>
  <si>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</si>
  <si>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</si>
  <si>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</si>
  <si>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</si>
  <si>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</si>
  <si>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</si>
  <si>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</si>
  <si>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</si>
  <si>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</si>
  <si>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</si>
  <si>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</si>
  <si>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</si>
  <si>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</si>
  <si>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</si>
  <si>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</si>
  <si>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</si>
  <si>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</si>
  <si>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</si>
  <si>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</si>
  <si>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</si>
  <si>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</si>
  <si>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</si>
  <si>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</si>
  <si>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</si>
  <si>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</si>
  <si>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</si>
  <si>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</si>
  <si>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</si>
  <si>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</si>
  <si>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</si>
  <si>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</si>
  <si>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</si>
  <si>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</si>
  <si>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</si>
  <si>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</si>
  <si>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</si>
  <si>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</si>
  <si>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</si>
  <si>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</si>
  <si>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</si>
  <si>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</si>
  <si>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</si>
  <si>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</si>
  <si>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</si>
  <si>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</si>
  <si>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</si>
  <si>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</si>
  <si>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</si>
  <si>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</si>
  <si>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</si>
  <si>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</si>
  <si>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</si>
  <si>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</si>
  <si>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</si>
  <si>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</si>
  <si>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</si>
  <si>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</si>
  <si>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</si>
  <si>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</si>
  <si>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</si>
  <si>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</si>
  <si>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</si>
  <si>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</si>
  <si>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</si>
  <si>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</si>
  <si>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</si>
  <si>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</si>
  <si>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</si>
  <si>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</si>
  <si>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</si>
  <si>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</si>
  <si>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</si>
  <si>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</si>
  <si>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</si>
  <si>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</si>
  <si>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</si>
  <si>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</si>
  <si>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</si>
  <si>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</si>
  <si>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</si>
  <si>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</si>
  <si>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</si>
  <si>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</si>
  <si>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</si>
  <si>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</si>
  <si>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</si>
  <si>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</si>
  <si>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</si>
  <si>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</si>
  <si>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</si>
  <si>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</si>
  <si>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</si>
  <si>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</si>
  <si>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</si>
  <si>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</si>
  <si>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</si>
  <si>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</si>
  <si>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</si>
  <si>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</si>
  <si>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</si>
  <si>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</si>
  <si>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</si>
  <si>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</si>
  <si>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</si>
  <si>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</si>
  <si>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</si>
  <si>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</si>
  <si>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</si>
  <si>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</si>
  <si>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</si>
  <si>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</si>
  <si>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</si>
  <si>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</si>
  <si>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</si>
  <si>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</si>
  <si>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</si>
  <si>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</si>
  <si>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</si>
  <si>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</si>
  <si>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</si>
  <si>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</si>
  <si>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</si>
  <si>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</si>
  <si>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</si>
  <si>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</si>
  <si>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</si>
  <si>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</si>
  <si>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</si>
  <si>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</si>
  <si>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</si>
  <si>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</si>
  <si>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</si>
  <si>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</si>
  <si>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</si>
  <si>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</si>
  <si>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</si>
  <si>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</si>
  <si>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</si>
  <si>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</si>
  <si>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</si>
  <si>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</si>
  <si>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</si>
  <si>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</si>
  <si>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</si>
  <si>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</si>
  <si>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</si>
  <si>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</si>
  <si>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</si>
  <si>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</si>
  <si>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</si>
  <si>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</si>
  <si>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</si>
  <si>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</si>
  <si>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</si>
  <si>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</si>
  <si>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</si>
  <si>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</si>
  <si>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</si>
  <si>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</si>
  <si>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</si>
  <si>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</si>
  <si>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</si>
  <si>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</si>
  <si>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</si>
  <si>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</si>
  <si>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</si>
  <si>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</si>
  <si>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</si>
  <si>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</si>
  <si>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</si>
  <si>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</si>
  <si>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</si>
  <si>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</si>
  <si>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</si>
  <si>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</si>
  <si>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</si>
  <si>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</si>
  <si>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</si>
  <si>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</si>
  <si>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</si>
  <si>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</si>
  <si>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</si>
  <si>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</si>
  <si>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</si>
  <si>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</si>
  <si>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</si>
  <si>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</si>
  <si>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</si>
  <si>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</si>
  <si>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</si>
  <si>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</si>
  <si>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</si>
  <si>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</si>
  <si>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</si>
  <si>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</si>
  <si>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</si>
  <si>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</si>
  <si>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</si>
  <si>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</si>
  <si>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</si>
  <si>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</si>
  <si>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</si>
  <si>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</si>
  <si>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</si>
  <si>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</si>
  <si>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</si>
  <si>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</si>
  <si>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</si>
  <si>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</si>
  <si>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</si>
  <si>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</si>
  <si>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</si>
  <si>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</si>
  <si>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</si>
  <si>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</si>
  <si>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</si>
  <si>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</si>
  <si>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</si>
  <si>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</si>
  <si>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</si>
  <si>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</si>
  <si>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</si>
  <si>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</si>
  <si>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</si>
  <si>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</si>
  <si>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</si>
  <si>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</si>
  <si>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</si>
  <si>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</si>
  <si>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</si>
  <si>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</si>
  <si>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</si>
  <si>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</si>
  <si>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</si>
  <si>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</si>
  <si>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</si>
  <si>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</si>
  <si>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</si>
  <si>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</si>
  <si>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</si>
  <si>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</si>
  <si>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</si>
  <si>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</si>
  <si>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</si>
  <si>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</si>
  <si>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</si>
  <si>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</si>
  <si>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</si>
  <si>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</si>
  <si>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</si>
  <si>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</si>
  <si>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</si>
  <si>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</si>
  <si>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</si>
  <si>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</si>
  <si>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</si>
  <si>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</si>
  <si>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</si>
  <si>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</si>
  <si>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</si>
  <si>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</si>
  <si>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</si>
  <si>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</si>
  <si>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</si>
  <si>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</si>
  <si>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</si>
  <si>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</si>
  <si>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</si>
  <si>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</si>
  <si>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</si>
  <si>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</si>
  <si>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</si>
  <si>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</si>
  <si>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</si>
  <si>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</si>
  <si>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</si>
  <si>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</si>
  <si>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</si>
  <si>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</si>
  <si>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</si>
  <si>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</si>
  <si>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</si>
  <si>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</si>
  <si>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</si>
  <si>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</si>
  <si>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</si>
  <si>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</si>
  <si>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</si>
  <si>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</si>
  <si>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</si>
  <si>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</si>
  <si>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</si>
  <si>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</si>
  <si>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</si>
  <si>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</si>
  <si>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</si>
  <si>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</si>
  <si>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</si>
  <si>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</si>
  <si>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</si>
  <si>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</si>
  <si>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</si>
  <si>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</si>
  <si>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</si>
  <si>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</si>
  <si>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</si>
  <si>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</si>
  <si>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</si>
  <si>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</si>
  <si>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</si>
  <si>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</si>
  <si>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</si>
  <si>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</si>
  <si>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</si>
  <si>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</si>
  <si>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</si>
  <si>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</si>
  <si>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</si>
  <si>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</si>
  <si>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</si>
  <si>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</si>
  <si>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</si>
  <si>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</si>
  <si>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</si>
  <si>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</si>
  <si>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</si>
  <si>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</si>
  <si>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</si>
  <si>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</si>
  <si>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</si>
  <si>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</si>
  <si>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</si>
  <si>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</si>
  <si>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</si>
  <si>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</si>
  <si>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</si>
  <si>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</si>
  <si>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</si>
  <si>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</si>
  <si>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</si>
  <si>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</si>
  <si>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</si>
  <si>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</si>
  <si>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</si>
  <si>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</si>
  <si>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</si>
  <si>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</si>
  <si>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</si>
  <si>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</si>
  <si>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</si>
  <si>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</si>
  <si>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</si>
  <si>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</si>
  <si>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</si>
  <si>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</si>
  <si>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</si>
  <si>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</si>
  <si>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</si>
  <si>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</si>
  <si>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</si>
  <si>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</si>
  <si>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</si>
  <si>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</si>
  <si>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</si>
  <si>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</si>
  <si>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</si>
  <si>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</si>
  <si>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</si>
  <si>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</si>
  <si>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</si>
  <si>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</si>
  <si>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</si>
  <si>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</si>
  <si>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</si>
  <si>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</si>
  <si>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</si>
  <si>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</si>
  <si>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</si>
  <si>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</si>
  <si>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</si>
  <si>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</si>
  <si>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</si>
  <si>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</si>
  <si>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</si>
  <si>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</si>
  <si>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</si>
  <si>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</si>
  <si>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</si>
  <si>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</si>
  <si>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</si>
  <si>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</si>
  <si>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</si>
  <si>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</si>
  <si>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</si>
  <si>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</si>
  <si>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</si>
  <si>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</si>
  <si>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</si>
  <si>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</si>
  <si>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</si>
  <si>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</si>
  <si>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</si>
  <si>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</si>
  <si>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</si>
  <si>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</si>
  <si>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</si>
  <si>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</si>
  <si>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</si>
  <si>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</si>
  <si>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</si>
  <si>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</si>
  <si>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</si>
  <si>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</si>
  <si>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</si>
  <si>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</si>
  <si>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</si>
  <si>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</si>
  <si>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</si>
  <si>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</si>
  <si>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</si>
  <si>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</si>
  <si>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</si>
  <si>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</si>
  <si>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</si>
  <si>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</si>
  <si>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</si>
  <si>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</si>
  <si>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</si>
  <si>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</si>
  <si>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</si>
  <si>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</si>
  <si>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</si>
  <si>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</si>
  <si>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</si>
  <si>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</si>
  <si>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</si>
  <si>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</si>
  <si>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</si>
  <si>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</si>
  <si>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</si>
  <si>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</si>
  <si>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</si>
  <si>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</si>
  <si>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</si>
  <si>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</si>
  <si>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</si>
  <si>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</si>
  <si>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</si>
  <si>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</si>
  <si>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</si>
  <si>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</si>
  <si>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</si>
  <si>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</si>
  <si>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</si>
  <si>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</si>
  <si>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</si>
  <si>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</si>
  <si>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</si>
  <si>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</si>
  <si>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</si>
  <si>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</si>
  <si>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</si>
  <si>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</si>
  <si>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</si>
  <si>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</si>
  <si>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</si>
  <si>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</si>
  <si>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</si>
  <si>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</si>
  <si>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</si>
  <si>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</si>
  <si>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</si>
  <si>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</si>
  <si>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</si>
  <si>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</si>
  <si>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</si>
  <si>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</si>
  <si>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</si>
  <si>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</si>
  <si>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</si>
  <si>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</si>
  <si>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</si>
  <si>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</si>
  <si>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</si>
  <si>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</si>
  <si>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</si>
  <si>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</si>
  <si>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</si>
  <si>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</si>
  <si>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</si>
  <si>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</si>
  <si>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</si>
  <si>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</si>
  <si>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</si>
  <si>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</si>
  <si>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</si>
  <si>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</si>
  <si>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</si>
  <si>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</si>
  <si>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</si>
  <si>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</si>
  <si>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</si>
  <si>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</si>
  <si>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</si>
  <si>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</si>
  <si>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</si>
  <si>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</si>
  <si>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</si>
  <si>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</si>
  <si>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</si>
  <si>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</si>
  <si>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</si>
  <si>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</si>
  <si>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</si>
  <si>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</si>
  <si>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</si>
  <si>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</si>
  <si>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</si>
  <si>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</si>
  <si>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</si>
  <si>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</si>
  <si>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</si>
  <si>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</si>
  <si>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</si>
  <si>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</si>
  <si>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</si>
  <si>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</si>
  <si>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</si>
  <si>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</si>
  <si>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</si>
  <si>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</si>
  <si>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</si>
  <si>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</si>
  <si>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</si>
  <si>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</si>
  <si>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</si>
  <si>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</si>
  <si>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</si>
  <si>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</si>
  <si>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</si>
  <si>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</si>
  <si>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</si>
  <si>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</si>
  <si>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</si>
  <si>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</si>
  <si>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</si>
  <si>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</si>
  <si>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</si>
  <si>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</si>
  <si>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</si>
  <si>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</si>
  <si>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</si>
  <si>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</si>
  <si>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</si>
  <si>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</si>
  <si>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</si>
  <si>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</si>
  <si>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</si>
  <si>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</si>
  <si>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</si>
  <si>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</si>
  <si>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</si>
  <si>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</si>
  <si>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</si>
  <si>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</si>
  <si>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</si>
  <si>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</si>
  <si>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</si>
  <si>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</si>
  <si>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</si>
  <si>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</si>
  <si>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</si>
  <si>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</si>
  <si>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</si>
  <si>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</si>
  <si>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</si>
  <si>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</si>
  <si>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</si>
  <si>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</si>
  <si>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</si>
  <si>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</si>
  <si>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</si>
  <si>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</si>
  <si>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</si>
  <si>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</si>
  <si>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</si>
  <si>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</si>
  <si>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</si>
  <si>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</si>
  <si>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</si>
  <si>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</si>
  <si>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</si>
  <si>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</si>
  <si>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</si>
  <si>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</si>
  <si>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</si>
  <si>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</si>
  <si>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</si>
  <si>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</si>
  <si>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</si>
  <si>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</si>
  <si>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</si>
  <si>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</si>
  <si>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</si>
  <si>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</si>
  <si>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</si>
  <si>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</si>
  <si>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</si>
  <si>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</si>
  <si>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</si>
  <si>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</si>
  <si>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</si>
  <si>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</si>
  <si>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</si>
  <si>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</si>
  <si>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</si>
  <si>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</si>
  <si>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</si>
  <si>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</si>
  <si>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</si>
  <si>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</si>
  <si>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</si>
  <si>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</si>
  <si>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</si>
  <si>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</si>
  <si>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</si>
  <si>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</si>
  <si>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</si>
  <si>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</si>
  <si>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</si>
  <si>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</si>
  <si>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</si>
  <si>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</si>
  <si>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</si>
  <si>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</si>
  <si>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</si>
  <si>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</si>
  <si>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</si>
  <si>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</si>
  <si>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</si>
  <si>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</si>
  <si>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</si>
  <si>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</si>
  <si>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</si>
  <si>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</si>
  <si>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</si>
  <si>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</si>
  <si>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</si>
  <si>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</si>
  <si>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</si>
  <si>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</si>
  <si>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</si>
  <si>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</si>
  <si>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</si>
  <si>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</si>
  <si>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</si>
  <si>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</si>
  <si>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</si>
  <si>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</si>
  <si>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</si>
  <si>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</si>
  <si>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</si>
  <si>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</si>
  <si>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</si>
  <si>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</si>
  <si>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</si>
  <si>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</si>
  <si>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</si>
  <si>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</si>
  <si>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</si>
  <si>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</si>
  <si>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</si>
  <si>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</si>
  <si>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</si>
  <si>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</si>
  <si>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</si>
  <si>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</si>
  <si>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</si>
  <si>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</si>
  <si>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</si>
  <si>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</si>
  <si>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</si>
  <si>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</si>
  <si>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</si>
  <si>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</si>
  <si>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</si>
  <si>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</si>
  <si>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</si>
  <si>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</si>
  <si>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</si>
  <si>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</si>
  <si>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</si>
  <si>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</si>
  <si>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</si>
  <si>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</si>
  <si>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</si>
  <si>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</si>
  <si>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</si>
  <si>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</si>
  <si>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</si>
  <si>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</si>
  <si>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</si>
  <si>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</si>
  <si>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</si>
  <si>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</si>
  <si>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</si>
  <si>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</si>
  <si>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</si>
  <si>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</si>
  <si>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</si>
  <si>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</si>
  <si>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</si>
  <si>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</si>
  <si>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</si>
  <si>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</si>
  <si>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</si>
  <si>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</si>
  <si>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</si>
  <si>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</si>
  <si>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</si>
  <si>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</si>
  <si>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</si>
  <si>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</si>
  <si>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</si>
  <si>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</si>
  <si>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</si>
  <si>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</si>
  <si>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</si>
  <si>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</si>
  <si>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</si>
  <si>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</si>
  <si>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</si>
  <si>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</si>
  <si>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</si>
  <si>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</si>
  <si>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</si>
  <si>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</si>
  <si>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</si>
  <si>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</si>
  <si>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</si>
  <si>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</si>
  <si>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</si>
  <si>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</si>
  <si>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</si>
  <si>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</si>
  <si>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</si>
  <si>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</si>
  <si>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</si>
  <si>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</si>
  <si>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</si>
  <si>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</si>
  <si>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</si>
  <si>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</si>
  <si>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</si>
  <si>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</si>
  <si>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</si>
  <si>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</si>
  <si>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</si>
  <si>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</si>
  <si>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</si>
  <si>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</si>
  <si>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</si>
  <si>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</si>
  <si>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</si>
  <si>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</si>
  <si>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</si>
  <si>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</si>
  <si>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</si>
  <si>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</si>
  <si>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</si>
  <si>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</si>
  <si>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</si>
  <si>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</si>
  <si>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</si>
  <si>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</si>
  <si>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</si>
  <si>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</si>
  <si>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</si>
  <si>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</si>
  <si>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</si>
  <si>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</si>
  <si>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</si>
  <si>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</si>
  <si>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</si>
  <si>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</si>
  <si>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</si>
  <si>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</si>
  <si>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</si>
  <si>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</si>
  <si>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</si>
  <si>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</si>
  <si>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</si>
  <si>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</si>
  <si>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</si>
  <si>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</si>
  <si>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</si>
  <si>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</si>
  <si>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</si>
  <si>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</si>
  <si>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</si>
  <si>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</si>
  <si>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</si>
  <si>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</si>
  <si>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</si>
  <si>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</si>
  <si>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</si>
  <si>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</si>
  <si>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</si>
  <si>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</si>
  <si>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</si>
  <si>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</si>
  <si>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</si>
  <si>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</si>
  <si>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</si>
  <si>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</si>
  <si>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</si>
  <si>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</si>
  <si>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</si>
  <si>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</si>
  <si>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</si>
  <si>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</si>
  <si>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</si>
  <si>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</si>
  <si>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</si>
  <si>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</si>
  <si>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</si>
  <si>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</si>
  <si>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</si>
  <si>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</si>
  <si>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</si>
  <si>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</si>
  <si>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</si>
  <si>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</si>
  <si>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</si>
  <si>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</si>
  <si>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</si>
  <si>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</si>
  <si>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</si>
  <si>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</si>
  <si>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</si>
  <si>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</si>
  <si>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</si>
  <si>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</si>
  <si>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</si>
  <si>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</si>
  <si>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</si>
  <si>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</si>
  <si>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</si>
  <si>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</si>
  <si>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</si>
  <si>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</si>
  <si>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</si>
  <si>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</si>
  <si>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</si>
  <si>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</si>
  <si>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</si>
  <si>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</si>
  <si>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</si>
  <si>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</si>
  <si>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</si>
  <si>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</si>
  <si>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</si>
  <si>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</si>
  <si>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</si>
  <si>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</si>
  <si>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</si>
  <si>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</si>
  <si>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</si>
  <si>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</si>
  <si>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</si>
  <si>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</si>
  <si>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</si>
  <si>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</si>
  <si>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</si>
  <si>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</si>
  <si>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</si>
  <si>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</si>
  <si>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</si>
  <si>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</si>
  <si>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</si>
  <si>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</si>
  <si>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</si>
  <si>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</si>
  <si>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</si>
  <si>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</si>
  <si>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</si>
  <si>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</si>
  <si>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</si>
  <si>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</si>
  <si>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</si>
  <si>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</si>
  <si>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</si>
  <si>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</si>
  <si>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</si>
  <si>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</si>
  <si>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</si>
  <si>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</si>
  <si>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</si>
  <si>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</si>
  <si>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</si>
  <si>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</si>
  <si>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</si>
  <si>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</si>
  <si>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</si>
  <si>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</si>
  <si>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</si>
  <si>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</si>
  <si>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</si>
  <si>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</si>
  <si>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</si>
  <si>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</si>
  <si>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</si>
  <si>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</si>
  <si>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</si>
  <si>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</si>
  <si>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</si>
  <si>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</si>
  <si>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</si>
  <si>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</si>
  <si>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</si>
  <si>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</si>
  <si>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</si>
  <si>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</si>
  <si>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</si>
  <si>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</si>
  <si>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</si>
  <si>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</si>
  <si>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</si>
  <si>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</si>
  <si>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</si>
  <si>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</si>
  <si>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</si>
  <si>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</si>
  <si>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</si>
  <si>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</si>
  <si>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</si>
  <si>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</si>
  <si>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</si>
  <si>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</si>
  <si>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</si>
  <si>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</si>
  <si>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</si>
  <si>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</si>
  <si>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</si>
  <si>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</si>
  <si>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</si>
  <si>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</si>
  <si>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</si>
  <si>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</si>
  <si>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</si>
  <si>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</si>
  <si>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</si>
  <si>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</si>
  <si>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</si>
  <si>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</si>
  <si>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</si>
  <si>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</si>
  <si>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</si>
  <si>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</si>
  <si>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</si>
  <si>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</si>
  <si>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</si>
  <si>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</si>
  <si>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</si>
  <si>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</si>
  <si>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</si>
  <si>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</si>
  <si>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</si>
  <si>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</si>
  <si>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</si>
  <si>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</si>
  <si>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</si>
  <si>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</si>
  <si>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</si>
  <si>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</si>
  <si>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</si>
  <si>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</si>
  <si>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</si>
  <si>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</si>
  <si>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</si>
  <si>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</si>
  <si>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</si>
  <si>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</si>
  <si>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</si>
  <si>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</si>
  <si>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</si>
  <si>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</si>
  <si>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</si>
  <si>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</si>
  <si>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</si>
  <si>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</si>
  <si>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</si>
  <si>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</si>
  <si>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</si>
  <si>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</si>
  <si>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</si>
  <si>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</si>
  <si>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</si>
  <si>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</si>
  <si>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</si>
  <si>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</si>
  <si>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</si>
  <si>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</si>
  <si>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</si>
  <si>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</si>
  <si>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</si>
  <si>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</si>
  <si>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</si>
  <si>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</si>
  <si>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</si>
  <si>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</si>
  <si>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</si>
  <si>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</si>
  <si>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</si>
  <si>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</si>
  <si>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</si>
  <si>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</si>
  <si>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</si>
  <si>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</si>
  <si>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</si>
  <si>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</si>
  <si>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</si>
  <si>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</si>
  <si>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</si>
  <si>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</si>
  <si>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</si>
  <si>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</si>
  <si>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</si>
  <si>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</si>
  <si>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</si>
  <si>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</si>
  <si>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</si>
  <si>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</si>
  <si>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</si>
  <si>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</si>
  <si>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</si>
  <si>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</si>
  <si>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</si>
  <si>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</si>
  <si>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</si>
  <si>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</si>
  <si>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</si>
  <si>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</si>
  <si>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</si>
  <si>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</si>
  <si>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</si>
  <si>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</si>
  <si>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</si>
  <si>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</si>
  <si>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</si>
  <si>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</si>
  <si>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</si>
  <si>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</si>
  <si>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</si>
  <si>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</si>
  <si>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</si>
  <si>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</si>
  <si>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</si>
  <si>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</si>
  <si>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</si>
  <si>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</si>
  <si>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</si>
  <si>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</si>
  <si>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</si>
  <si>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</si>
  <si>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</si>
  <si>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</si>
  <si>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</si>
  <si>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</si>
  <si>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</si>
  <si>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</si>
  <si>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</si>
  <si>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</si>
  <si>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</si>
  <si>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</si>
  <si>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</si>
  <si>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</si>
  <si>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</si>
  <si>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</si>
  <si>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</si>
  <si>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</si>
  <si>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</si>
  <si>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</si>
  <si>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</si>
  <si>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</si>
  <si>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</si>
  <si>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</si>
  <si>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</si>
  <si>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</si>
  <si>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</si>
  <si>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</si>
  <si>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</si>
  <si>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</si>
  <si>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</si>
  <si>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</si>
  <si>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</si>
  <si>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</si>
  <si>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</si>
  <si>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</si>
  <si>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</si>
  <si>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</si>
  <si>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</si>
  <si>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</si>
  <si>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</si>
  <si>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</si>
  <si>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</si>
  <si>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</si>
  <si>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</si>
  <si>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</si>
  <si>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</si>
  <si>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</si>
  <si>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</si>
  <si>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</si>
  <si>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</si>
  <si>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</si>
  <si>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</si>
  <si>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</si>
  <si>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</si>
  <si>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</si>
  <si>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</si>
  <si>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</si>
  <si>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</si>
  <si>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</si>
  <si>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</si>
  <si>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</si>
  <si>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</si>
  <si>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</si>
  <si>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</si>
  <si>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</si>
  <si>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</si>
  <si>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</si>
  <si>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</si>
  <si>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</si>
  <si>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</si>
  <si>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</si>
  <si>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</si>
  <si>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</si>
  <si>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</si>
  <si>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</si>
  <si>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</si>
  <si>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</si>
  <si>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</si>
  <si>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</si>
  <si>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</si>
  <si>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</si>
  <si>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</si>
  <si>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</si>
  <si>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</si>
  <si>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</si>
  <si>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</si>
  <si>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</si>
  <si>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</si>
  <si>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</si>
  <si>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</si>
  <si>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</si>
  <si>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</si>
  <si>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</si>
  <si>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</si>
  <si>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</si>
  <si>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</si>
  <si>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</si>
  <si>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</si>
  <si>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</si>
  <si>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</si>
  <si>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</si>
  <si>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</si>
  <si>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</si>
  <si>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</si>
  <si>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</si>
  <si>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</si>
  <si>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</si>
  <si>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</si>
  <si>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</si>
  <si>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</si>
  <si>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</si>
  <si>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</si>
  <si>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</si>
  <si>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</si>
  <si>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</si>
  <si>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</si>
  <si>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</si>
  <si>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</si>
  <si>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</si>
  <si>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</si>
  <si>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</si>
  <si>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</si>
  <si>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</si>
  <si>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</si>
  <si>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</si>
  <si>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</si>
  <si>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</si>
  <si>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</si>
  <si>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</si>
  <si>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</si>
  <si>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</si>
  <si>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</si>
  <si>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</si>
  <si>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</si>
  <si>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</si>
  <si>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</si>
  <si>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</si>
  <si>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</si>
  <si>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</si>
  <si>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</si>
  <si>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</si>
  <si>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</si>
  <si>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</si>
  <si>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</si>
  <si>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</si>
  <si>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</si>
  <si>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</si>
  <si>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</si>
  <si>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</si>
  <si>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</si>
  <si>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</si>
  <si>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</si>
  <si>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</si>
  <si>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</si>
  <si>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</si>
  <si>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</si>
  <si>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</si>
  <si>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</si>
  <si>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</si>
  <si>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</si>
  <si>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</si>
  <si>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</si>
  <si>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</si>
  <si>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</si>
  <si>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</si>
  <si>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</si>
  <si>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</si>
  <si>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</si>
  <si>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</si>
  <si>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</si>
  <si>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</si>
  <si>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</si>
  <si>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</si>
  <si>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</si>
  <si>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</si>
  <si>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</si>
  <si>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</si>
  <si>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</si>
  <si>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</si>
  <si>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</si>
  <si>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</si>
  <si>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</si>
  <si>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</si>
  <si>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</si>
  <si>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</si>
  <si>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</si>
  <si>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</si>
  <si>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</si>
  <si>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</si>
  <si>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</si>
  <si>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</si>
  <si>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</si>
  <si>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</si>
  <si>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</si>
  <si>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</si>
  <si>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</si>
  <si>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</si>
  <si>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</si>
  <si>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</si>
  <si>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</si>
  <si>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</si>
  <si>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</si>
  <si>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</si>
  <si>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</si>
  <si>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</si>
  <si>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</si>
  <si>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</si>
  <si>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</si>
  <si>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</si>
  <si>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</si>
  <si>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</si>
  <si>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</si>
  <si>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</si>
  <si>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</si>
  <si>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</si>
  <si>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</si>
  <si>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</si>
  <si>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</si>
  <si>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</si>
  <si>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</si>
  <si>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</si>
  <si>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</si>
  <si>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</si>
  <si>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</si>
  <si>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</si>
  <si>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</si>
  <si>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</si>
  <si>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</si>
  <si>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</si>
  <si>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</si>
  <si>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</si>
  <si>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</si>
  <si>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</si>
  <si>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</si>
  <si>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</si>
  <si>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</si>
  <si>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</si>
  <si>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</si>
  <si>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</si>
  <si>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</si>
  <si>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</si>
  <si>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</si>
  <si>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</si>
  <si>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</si>
  <si>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</si>
  <si>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</si>
  <si>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</si>
  <si>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</si>
  <si>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</si>
  <si>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</si>
  <si>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</si>
  <si>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</si>
  <si>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</si>
  <si>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</si>
  <si>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</si>
  <si>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</si>
  <si>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</si>
  <si>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</si>
  <si>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</si>
  <si>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</si>
  <si>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</si>
  <si>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</si>
  <si>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</si>
  <si>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</si>
  <si>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</si>
  <si>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</si>
  <si>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</si>
  <si>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</si>
  <si>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</si>
  <si>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</si>
  <si>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</si>
  <si>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</si>
  <si>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</si>
  <si>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</si>
  <si>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</si>
  <si>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</si>
  <si>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</si>
  <si>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</si>
  <si>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</si>
  <si>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</si>
  <si>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</si>
  <si>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</si>
  <si>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</si>
  <si>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</si>
  <si>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</si>
  <si>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</si>
  <si>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</si>
  <si>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</si>
  <si>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</si>
  <si>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</si>
  <si>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</si>
  <si>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</si>
  <si>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</si>
  <si>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</si>
  <si>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</si>
  <si>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</si>
  <si>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</si>
  <si>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</si>
  <si>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</si>
  <si>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</si>
  <si>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</si>
  <si>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</si>
  <si>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</si>
  <si>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</si>
  <si>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</si>
  <si>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</si>
  <si>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</si>
  <si>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</si>
  <si>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</si>
  <si>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</si>
  <si>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</si>
  <si>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</si>
  <si>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</si>
  <si>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</si>
  <si>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</si>
  <si>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</si>
  <si>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</si>
  <si>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</si>
  <si>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</si>
  <si>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</si>
  <si>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</si>
  <si>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</si>
  <si>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</si>
  <si>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</si>
  <si>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</si>
  <si>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</si>
  <si>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</si>
  <si>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</si>
  <si>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</si>
  <si>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</si>
  <si>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</si>
  <si>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</si>
  <si>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</si>
  <si>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</si>
  <si>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</si>
  <si>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</si>
  <si>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</si>
  <si>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</si>
  <si>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</si>
  <si>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</si>
  <si>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</si>
  <si>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</si>
  <si>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</si>
  <si>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</si>
  <si>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</si>
  <si>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</si>
  <si>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</si>
  <si>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</si>
  <si>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</si>
  <si>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</si>
  <si>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</si>
  <si>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</si>
  <si>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</si>
  <si>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</si>
  <si>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</si>
  <si>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</si>
  <si>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</si>
  <si>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</si>
  <si>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</si>
  <si>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</si>
  <si>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</si>
  <si>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</si>
  <si>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</si>
  <si>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</si>
  <si>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</si>
  <si>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</si>
  <si>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</si>
  <si>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</si>
  <si>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</si>
  <si>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</si>
  <si>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</si>
  <si>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</si>
  <si>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</si>
  <si>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</si>
  <si>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</si>
  <si>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</si>
  <si>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</si>
  <si>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</si>
  <si>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</si>
  <si>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</si>
  <si>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</si>
  <si>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</si>
  <si>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</si>
  <si>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</si>
  <si>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</si>
  <si>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</si>
  <si>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</si>
  <si>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</si>
  <si>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</si>
  <si>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</si>
  <si>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</si>
  <si>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</si>
  <si>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</si>
  <si>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</si>
  <si>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</si>
  <si>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</si>
  <si>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</si>
  <si>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</si>
  <si>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</si>
  <si>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</si>
  <si>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</si>
  <si>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</si>
  <si>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</si>
  <si>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</si>
  <si>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</si>
  <si>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</si>
  <si>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</si>
  <si>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</si>
  <si>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</si>
  <si>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</si>
  <si>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</si>
  <si>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</si>
  <si>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</si>
  <si>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</si>
  <si>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</si>
  <si>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</si>
  <si>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</si>
  <si>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</si>
  <si>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</si>
  <si>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</si>
  <si>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</si>
  <si>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</si>
  <si>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</si>
  <si>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</si>
  <si>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</si>
  <si>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</si>
  <si>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</si>
  <si>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</si>
  <si>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</si>
  <si>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</si>
  <si>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</si>
  <si>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</si>
  <si>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</si>
  <si>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</si>
  <si>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</si>
  <si>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</si>
  <si>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</si>
  <si>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</si>
  <si>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</si>
  <si>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</si>
  <si>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</si>
  <si>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</si>
  <si>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</si>
  <si>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</si>
  <si>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</si>
  <si>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</si>
  <si>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</si>
  <si>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</si>
  <si>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</si>
  <si>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</si>
  <si>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</si>
  <si>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</si>
  <si>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</si>
  <si>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</si>
  <si>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</si>
  <si>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</si>
  <si>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</si>
  <si>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</si>
  <si>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</si>
  <si>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</si>
  <si>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</si>
  <si>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</si>
  <si>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</si>
  <si>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</si>
  <si>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</si>
  <si>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</si>
  <si>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</si>
  <si>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</si>
  <si>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</si>
  <si>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</si>
  <si>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</si>
  <si>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</si>
  <si>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</si>
  <si>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</si>
  <si>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</si>
  <si>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</si>
  <si>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</si>
  <si>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</si>
  <si>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</si>
  <si>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</si>
  <si>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</si>
  <si>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</si>
  <si>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</si>
  <si>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</si>
  <si>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</si>
  <si>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</si>
  <si>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</si>
  <si>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</si>
  <si>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</si>
  <si>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</si>
  <si>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</si>
  <si>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</si>
  <si>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</si>
  <si>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</si>
  <si>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</si>
  <si>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</si>
  <si>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</si>
  <si>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</si>
  <si>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</si>
  <si>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</si>
  <si>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</si>
  <si>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</si>
  <si>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</si>
  <si>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</si>
  <si>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</si>
  <si>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</si>
  <si>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</si>
  <si>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</si>
  <si>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</si>
  <si>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</si>
  <si>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</si>
  <si>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</si>
  <si>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</si>
  <si>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</si>
  <si>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</si>
  <si>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</si>
  <si>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</si>
  <si>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</si>
  <si>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</si>
  <si>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</si>
  <si>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</si>
  <si>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</si>
  <si>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</si>
  <si>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</si>
  <si>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</si>
  <si>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</si>
  <si>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</si>
  <si>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</si>
  <si>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</si>
  <si>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</si>
  <si>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</si>
  <si>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</si>
  <si>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</si>
  <si>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</si>
  <si>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</si>
  <si>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</si>
  <si>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</si>
  <si>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</si>
  <si>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</si>
  <si>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</si>
  <si>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</si>
  <si>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</si>
  <si>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</si>
  <si>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</si>
  <si>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</si>
  <si>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</si>
  <si>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</si>
  <si>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</si>
  <si>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</si>
  <si>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</si>
  <si>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</si>
  <si>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</si>
  <si>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</si>
  <si>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</si>
  <si>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</si>
  <si>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</si>
  <si>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</si>
  <si>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</si>
  <si>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</si>
  <si>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</si>
  <si>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</si>
  <si>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</si>
  <si>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</si>
  <si>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</si>
  <si>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</si>
  <si>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</si>
  <si>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</si>
  <si>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</si>
  <si>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</si>
  <si>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</si>
  <si>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</si>
  <si>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</si>
  <si>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</si>
  <si>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</si>
  <si>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</si>
  <si>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</si>
  <si>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</si>
  <si>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</si>
  <si>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</si>
  <si>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</si>
  <si>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</si>
  <si>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</si>
  <si>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</si>
  <si>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</si>
  <si>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</si>
  <si>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</si>
  <si>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</si>
  <si>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</si>
  <si>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</si>
  <si>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</si>
  <si>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</si>
  <si>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</si>
  <si>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</si>
  <si>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</si>
  <si>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</si>
  <si>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</si>
  <si>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</si>
  <si>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</si>
  <si>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</si>
  <si>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</si>
  <si>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</si>
  <si>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</si>
  <si>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</si>
  <si>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</si>
  <si>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</si>
  <si>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</si>
  <si>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</si>
  <si>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</si>
  <si>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</si>
  <si>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</si>
  <si>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</si>
  <si>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</si>
  <si>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</si>
  <si>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</si>
  <si>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</si>
  <si>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</si>
  <si>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</si>
  <si>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</si>
  <si>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</si>
  <si>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</si>
  <si>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</si>
  <si>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</si>
  <si>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</si>
  <si>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</si>
  <si>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</si>
  <si>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</si>
  <si>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</si>
  <si>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</si>
  <si>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</si>
  <si>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</si>
  <si>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</si>
  <si>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</si>
  <si>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</si>
  <si>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</si>
  <si>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</si>
  <si>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</si>
  <si>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</si>
  <si>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</si>
  <si>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</si>
  <si>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</si>
  <si>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</si>
  <si>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</si>
  <si>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</si>
  <si>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</si>
  <si>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</si>
  <si>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</si>
  <si>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</si>
  <si>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</si>
  <si>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</si>
  <si>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</si>
  <si>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</si>
  <si>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</si>
  <si>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</si>
  <si>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</si>
  <si>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</si>
  <si>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</si>
  <si>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</si>
  <si>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</si>
  <si>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</si>
  <si>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</si>
  <si>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</si>
  <si>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</si>
  <si>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</si>
  <si>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</si>
  <si>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</si>
  <si>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</si>
  <si>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</si>
  <si>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</si>
  <si>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</si>
  <si>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</si>
  <si>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</si>
  <si>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</si>
  <si>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</si>
  <si>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</si>
  <si>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</si>
  <si>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</si>
  <si>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</si>
  <si>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</si>
  <si>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</si>
  <si>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</si>
  <si>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</si>
  <si>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</si>
  <si>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</si>
  <si>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</si>
  <si>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</si>
  <si>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</si>
  <si>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</si>
  <si>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</si>
  <si>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</si>
  <si>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</si>
  <si>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</si>
  <si>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</si>
  <si>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</si>
  <si>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</si>
  <si>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</si>
  <si>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</si>
  <si>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</si>
  <si>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</si>
  <si>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</si>
  <si>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</si>
  <si>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</si>
  <si>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</si>
  <si>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</si>
  <si>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</si>
  <si>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</si>
  <si>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</si>
  <si>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</si>
  <si>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</si>
  <si>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</si>
  <si>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</si>
  <si>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</si>
  <si>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</si>
  <si>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</si>
  <si>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</si>
  <si>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</si>
  <si>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</si>
  <si>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</si>
  <si>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</si>
  <si>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</si>
  <si>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</si>
  <si>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</si>
  <si>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</si>
  <si>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</si>
  <si>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</si>
  <si>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</si>
  <si>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</si>
  <si>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</si>
  <si>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</si>
  <si>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</si>
  <si>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</si>
  <si>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</si>
  <si>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</si>
  <si>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</si>
  <si>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</si>
  <si>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</si>
  <si>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</si>
  <si>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</si>
  <si>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</si>
  <si>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</si>
  <si>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</si>
  <si>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</si>
  <si>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</si>
  <si>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</si>
  <si>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</si>
  <si>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</si>
  <si>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</si>
  <si>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</si>
  <si>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</si>
  <si>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</si>
  <si>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</si>
  <si>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</si>
  <si>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</si>
  <si>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</si>
  <si>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</si>
  <si>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</si>
  <si>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</si>
  <si>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</si>
  <si>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</si>
  <si>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</si>
  <si>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</si>
  <si>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</si>
  <si>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</si>
  <si>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</si>
  <si>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</si>
  <si>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</si>
  <si>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</si>
  <si>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</si>
  <si>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</si>
  <si>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</si>
  <si>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</si>
  <si>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</si>
  <si>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</si>
  <si>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</si>
  <si>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</si>
  <si>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</si>
  <si>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</si>
  <si>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</si>
  <si>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</si>
  <si>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</si>
  <si>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</si>
  <si>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</si>
  <si>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</si>
  <si>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</si>
  <si>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</si>
  <si>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</si>
  <si>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</si>
  <si>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</si>
  <si>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</si>
  <si>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</si>
  <si>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</si>
  <si>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</si>
  <si>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</si>
  <si>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</si>
  <si>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</si>
  <si>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</si>
  <si>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</si>
  <si>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</si>
  <si>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</si>
  <si>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</si>
  <si>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</si>
  <si>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</si>
  <si>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</si>
  <si>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</si>
  <si>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</si>
  <si>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</si>
  <si>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</si>
  <si>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</si>
  <si>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</si>
  <si>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</si>
  <si>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</si>
  <si>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</si>
  <si>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</si>
  <si>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</si>
  <si>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</si>
  <si>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</si>
  <si>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</si>
  <si>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</si>
  <si>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</si>
  <si>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</si>
  <si>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</si>
  <si>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</si>
  <si>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</si>
  <si>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</si>
  <si>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</si>
  <si>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</si>
  <si>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</si>
  <si>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</si>
  <si>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</si>
  <si>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</si>
  <si>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</si>
  <si>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</si>
  <si>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</si>
  <si>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</si>
  <si>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</si>
  <si>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</si>
  <si>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</si>
  <si>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</si>
  <si>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</si>
  <si>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</si>
  <si>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</si>
  <si>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</si>
  <si>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</si>
  <si>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</si>
  <si>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</si>
  <si>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</si>
  <si>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</si>
  <si>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</si>
  <si>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</si>
  <si>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</si>
  <si>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</si>
  <si>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</si>
  <si>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</si>
  <si>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</si>
  <si>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</si>
  <si>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</si>
  <si>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</si>
  <si>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</si>
  <si>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</si>
  <si>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</si>
  <si>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</si>
  <si>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</si>
  <si>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</si>
  <si>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</si>
  <si>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</si>
  <si>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</si>
  <si>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</si>
  <si>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</si>
  <si>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</si>
  <si>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</si>
  <si>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</si>
  <si>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</si>
  <si>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</si>
  <si>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</si>
  <si>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</si>
  <si>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</si>
  <si>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</si>
  <si>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</si>
  <si>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</si>
  <si>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</si>
  <si>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</si>
  <si>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</si>
  <si>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</si>
  <si>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</si>
  <si>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</si>
  <si>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</si>
  <si>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</si>
  <si>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</si>
  <si>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</si>
  <si>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</si>
  <si>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</si>
  <si>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</si>
  <si>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</si>
  <si>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</si>
  <si>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</si>
  <si>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</si>
  <si>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</si>
  <si>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</si>
  <si>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</si>
  <si>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</si>
  <si>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</si>
  <si>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</si>
  <si>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</si>
  <si>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</si>
  <si>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</si>
  <si>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</si>
  <si>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</si>
  <si>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</si>
  <si>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</si>
  <si>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</si>
  <si>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</si>
  <si>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</si>
  <si>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</si>
  <si>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</si>
  <si>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</si>
  <si>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</si>
  <si>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</si>
  <si>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</si>
  <si>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</si>
  <si>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</si>
  <si>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</si>
  <si>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</si>
  <si>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</si>
  <si>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</si>
  <si>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</si>
  <si>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</si>
  <si>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</si>
  <si>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</si>
  <si>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</si>
  <si>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</si>
  <si>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</si>
  <si>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</si>
  <si>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</si>
  <si>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</si>
  <si>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</si>
  <si>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</si>
  <si>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</si>
  <si>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</si>
  <si>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</si>
  <si>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</si>
  <si>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</si>
  <si>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</si>
  <si>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</si>
  <si>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</si>
  <si>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</si>
  <si>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</si>
  <si>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</si>
  <si>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</si>
  <si>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</si>
  <si>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</si>
  <si>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</si>
  <si>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</si>
  <si>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</si>
  <si>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</si>
  <si>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</si>
  <si>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</si>
  <si>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</si>
  <si>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</si>
  <si>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</si>
  <si>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</si>
  <si>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</si>
  <si>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</si>
  <si>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</si>
  <si>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</si>
  <si>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</si>
  <si>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</si>
  <si>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</si>
  <si>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</si>
  <si>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</si>
  <si>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</si>
  <si>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</si>
  <si>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</si>
  <si>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</si>
  <si>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</si>
  <si>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</si>
  <si>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</si>
  <si>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</si>
  <si>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</si>
  <si>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</si>
  <si>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</si>
  <si>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</si>
  <si>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</si>
  <si>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</si>
  <si>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</si>
  <si>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</si>
  <si>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</si>
  <si>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</si>
  <si>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</si>
  <si>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</si>
  <si>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</si>
  <si>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</si>
  <si>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</si>
  <si>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</si>
  <si>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</si>
  <si>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</si>
  <si>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</si>
  <si>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</si>
  <si>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</si>
  <si>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</si>
  <si>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</si>
  <si>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</si>
  <si>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</si>
  <si>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</si>
  <si>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</si>
  <si>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</si>
  <si>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</si>
  <si>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</si>
  <si>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</si>
  <si>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</si>
  <si>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</si>
  <si>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</si>
  <si>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</si>
  <si>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</si>
  <si>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</si>
  <si>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</si>
  <si>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</si>
  <si>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</si>
  <si>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</si>
  <si>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</si>
  <si>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</si>
  <si>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</si>
  <si>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</si>
  <si>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</si>
  <si>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</si>
  <si>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</si>
  <si>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</si>
  <si>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</si>
  <si>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</si>
  <si>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</si>
  <si>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</si>
  <si>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</si>
  <si>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</si>
  <si>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</si>
  <si>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</si>
  <si>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</si>
  <si>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</si>
  <si>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</si>
  <si>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</si>
  <si>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</si>
  <si>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</si>
  <si>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</si>
  <si>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</si>
  <si>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</si>
  <si>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</si>
  <si>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</si>
  <si>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</si>
  <si>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</si>
  <si>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</si>
  <si>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</si>
  <si>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</si>
  <si>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</si>
  <si>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</si>
  <si>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</si>
  <si>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</si>
  <si>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</si>
  <si>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</si>
  <si>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</si>
  <si>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</si>
  <si>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</si>
  <si>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</si>
  <si>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</si>
  <si>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</si>
  <si>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</si>
  <si>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</si>
  <si>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</si>
  <si>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</si>
  <si>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</si>
  <si>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</si>
  <si>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</si>
  <si>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</si>
  <si>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</si>
  <si>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</si>
  <si>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</si>
  <si>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</si>
  <si>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</si>
  <si>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</si>
  <si>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</si>
  <si>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</si>
  <si>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</si>
  <si>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</si>
  <si>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</si>
  <si>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</si>
  <si>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</si>
  <si>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</si>
  <si>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</si>
  <si>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</si>
  <si>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</si>
  <si>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</si>
  <si>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</si>
  <si>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</si>
  <si>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</si>
  <si>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</si>
  <si>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</si>
  <si>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</si>
  <si>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</si>
  <si>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</si>
  <si>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</si>
  <si>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</si>
  <si>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</si>
  <si>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</si>
  <si>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</si>
  <si>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</si>
  <si>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</si>
  <si>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</si>
  <si>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</si>
  <si>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</si>
  <si>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</si>
  <si>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</si>
  <si>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</si>
  <si>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</si>
  <si>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</si>
  <si>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</si>
  <si>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</si>
  <si>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</si>
  <si>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</si>
  <si>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</si>
  <si>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</si>
  <si>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</si>
  <si>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</si>
  <si>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</si>
  <si>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</si>
  <si>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</si>
  <si>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</si>
  <si>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</si>
  <si>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</si>
  <si>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</si>
  <si>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</si>
  <si>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</si>
  <si>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</si>
  <si>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</si>
  <si>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</si>
  <si>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</si>
  <si>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</si>
  <si>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</si>
  <si>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</si>
  <si>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</si>
  <si>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</si>
  <si>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</si>
  <si>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</si>
  <si>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</si>
  <si>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</si>
  <si>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</si>
  <si>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</si>
  <si>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</si>
  <si>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</si>
  <si>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</si>
  <si>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</si>
  <si>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</si>
  <si>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</si>
  <si>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</si>
  <si>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</si>
  <si>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</si>
  <si>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</si>
  <si>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</si>
  <si>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</si>
  <si>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</si>
  <si>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</si>
  <si>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</si>
  <si>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</si>
  <si>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</si>
  <si>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</si>
  <si>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</si>
  <si>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</si>
  <si>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</si>
  <si>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</si>
  <si>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</si>
  <si>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</si>
  <si>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</si>
  <si>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</si>
  <si>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</si>
  <si>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</si>
  <si>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</si>
  <si>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</si>
  <si>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</si>
  <si>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</si>
  <si>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</si>
  <si>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</si>
  <si>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</si>
  <si>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</si>
  <si>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</si>
  <si>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</si>
  <si>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</si>
  <si>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</si>
  <si>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</si>
  <si>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</si>
  <si>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</si>
  <si>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</si>
  <si>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</si>
  <si>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</si>
  <si>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</si>
  <si>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</si>
  <si>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</si>
  <si>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</si>
  <si>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</si>
  <si>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</si>
  <si>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</si>
  <si>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</si>
  <si>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</si>
  <si>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</si>
  <si>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</si>
  <si>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</si>
  <si>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</si>
  <si>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</si>
  <si>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</si>
  <si>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</si>
  <si>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</si>
  <si>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</si>
  <si>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</si>
  <si>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</si>
  <si>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</si>
  <si>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</si>
  <si>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</si>
  <si>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</si>
  <si>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</si>
  <si>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</si>
  <si>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</si>
  <si>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</si>
  <si>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</si>
  <si>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</si>
  <si>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</si>
  <si>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</si>
  <si>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</si>
  <si>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</si>
  <si>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</si>
  <si>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</si>
  <si>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</si>
  <si>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</si>
  <si>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</si>
  <si>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</si>
  <si>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</si>
  <si>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</si>
  <si>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</si>
  <si>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</si>
  <si>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</si>
  <si>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</si>
  <si>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</si>
  <si>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</si>
  <si>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</si>
  <si>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</si>
  <si>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</si>
  <si>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</si>
  <si>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</si>
  <si>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</si>
  <si>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</si>
  <si>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</si>
  <si>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</si>
  <si>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</si>
  <si>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</si>
  <si>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</si>
  <si>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</si>
  <si>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</si>
  <si>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</si>
  <si>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</si>
  <si>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</si>
  <si>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</si>
  <si>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</si>
  <si>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</si>
  <si>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</si>
  <si>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</si>
  <si>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</si>
  <si>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</si>
  <si>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</si>
  <si>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</si>
  <si>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</si>
  <si>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</si>
  <si>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</si>
  <si>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</si>
  <si>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</si>
  <si>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</si>
  <si>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</si>
  <si>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</si>
  <si>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</si>
  <si>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</si>
  <si>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</si>
  <si>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</si>
  <si>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</si>
  <si>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</si>
  <si>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</si>
  <si>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</si>
  <si>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</si>
  <si>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</si>
  <si>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</si>
  <si>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</si>
  <si>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</si>
  <si>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</si>
  <si>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</si>
  <si>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</si>
  <si>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</si>
  <si>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</si>
  <si>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</si>
  <si>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</si>
  <si>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</si>
  <si>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</si>
  <si>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</si>
  <si>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</si>
  <si>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</si>
  <si>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</si>
  <si>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</si>
  <si>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</si>
  <si>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</si>
  <si>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</si>
  <si>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</si>
  <si>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</si>
  <si>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</si>
  <si>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</si>
  <si>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</si>
  <si>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</si>
  <si>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</si>
  <si>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</si>
  <si>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</si>
  <si>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</si>
  <si>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</si>
  <si>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</si>
  <si>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</si>
  <si>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</si>
  <si>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</si>
  <si>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</si>
  <si>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</si>
  <si>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</si>
  <si>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</si>
  <si>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</si>
  <si>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</si>
  <si>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</si>
  <si>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</si>
  <si>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</si>
  <si>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</si>
  <si>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</si>
  <si>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</si>
  <si>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</si>
  <si>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</si>
  <si>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</si>
  <si>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</si>
  <si>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</si>
  <si>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</si>
  <si>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</si>
  <si>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</si>
  <si>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</si>
  <si>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</si>
  <si>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</si>
  <si>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</si>
  <si>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</si>
  <si>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</si>
  <si>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</si>
  <si>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</si>
  <si>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</si>
  <si>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</si>
  <si>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</si>
  <si>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</si>
  <si>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</si>
  <si>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</si>
  <si>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</si>
  <si>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</si>
  <si>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</si>
  <si>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</si>
  <si>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</si>
  <si>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</si>
  <si>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</si>
  <si>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</si>
  <si>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</si>
  <si>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</si>
  <si>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</si>
  <si>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</si>
  <si>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</si>
  <si>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</si>
  <si>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</si>
  <si>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</si>
  <si>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</si>
  <si>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</si>
  <si>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</si>
  <si>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</si>
  <si>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</si>
  <si>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</si>
  <si>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</si>
  <si>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</si>
  <si>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</si>
  <si>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</si>
  <si>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</si>
  <si>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</si>
  <si>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</si>
  <si>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</si>
  <si>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</si>
  <si>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</si>
  <si>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</si>
  <si>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</si>
  <si>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</si>
  <si>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</si>
  <si>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</si>
  <si>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</si>
  <si>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</si>
  <si>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</si>
  <si>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</si>
  <si>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</si>
  <si>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</si>
  <si>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</si>
  <si>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</si>
  <si>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</si>
  <si>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</si>
  <si>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</si>
  <si>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</si>
  <si>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</si>
  <si>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</si>
  <si>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</si>
  <si>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</si>
  <si>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</si>
  <si>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</si>
  <si>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</si>
  <si>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</si>
  <si>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</si>
  <si>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</si>
  <si>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</si>
  <si>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</si>
  <si>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</si>
  <si>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</si>
  <si>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</si>
  <si>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</si>
  <si>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</si>
  <si>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</si>
  <si>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</si>
  <si>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</si>
  <si>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</si>
  <si>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</si>
  <si>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</si>
  <si>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</si>
  <si>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</si>
  <si>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</si>
  <si>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</si>
  <si>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</si>
  <si>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</si>
  <si>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</si>
  <si>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</si>
  <si>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</si>
  <si>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</si>
  <si>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</si>
  <si>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</si>
  <si>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</si>
  <si>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</si>
  <si>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</si>
  <si>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</si>
  <si>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</si>
  <si>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</si>
  <si>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</si>
  <si>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</si>
  <si>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</si>
  <si>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</si>
  <si>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</si>
  <si>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</si>
  <si>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</si>
  <si>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</si>
  <si>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</si>
  <si>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</si>
  <si>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</si>
  <si>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</si>
  <si>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</si>
  <si>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</si>
  <si>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</si>
  <si>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</si>
  <si>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</si>
  <si>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</si>
  <si>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</si>
  <si>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</si>
  <si>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</si>
  <si>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</si>
  <si>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</si>
  <si>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</si>
  <si>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</si>
  <si>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</si>
  <si>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</si>
  <si>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</si>
  <si>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</si>
  <si>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</si>
  <si>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</si>
  <si>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</si>
  <si>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</si>
  <si>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</si>
  <si>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</si>
  <si>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</si>
  <si>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</si>
  <si>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</si>
  <si>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</si>
  <si>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</si>
  <si>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</si>
  <si>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</si>
  <si>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</si>
  <si>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</si>
  <si>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</si>
  <si>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</si>
  <si>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</si>
  <si>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</si>
  <si>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</si>
  <si>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</si>
  <si>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</si>
  <si>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</si>
  <si>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</si>
  <si>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</si>
  <si>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</si>
  <si>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</si>
  <si>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</si>
  <si>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</si>
  <si>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</si>
  <si>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</si>
  <si>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</si>
  <si>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</si>
  <si>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</si>
  <si>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</si>
  <si>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</si>
  <si>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</si>
  <si>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</si>
  <si>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</si>
  <si>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</si>
  <si>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</si>
  <si>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</si>
  <si>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</si>
  <si>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</si>
  <si>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</si>
  <si>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</si>
  <si>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</si>
  <si>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</si>
  <si>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</si>
  <si>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</si>
  <si>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</si>
  <si>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</si>
  <si>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</si>
  <si>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</si>
  <si>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</si>
  <si>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</si>
  <si>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</si>
  <si>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</si>
  <si>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</si>
  <si>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</si>
  <si>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</si>
  <si>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</si>
  <si>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</si>
  <si>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</si>
  <si>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</si>
  <si>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</si>
  <si>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</si>
  <si>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</si>
  <si>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</si>
  <si>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</si>
  <si>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</si>
  <si>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</si>
  <si>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</si>
  <si>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</si>
  <si>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</si>
  <si>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</si>
  <si>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</si>
  <si>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</si>
  <si>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</si>
  <si>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</si>
  <si>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</si>
  <si>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</si>
  <si>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</si>
  <si>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</si>
  <si>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</si>
  <si>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</si>
  <si>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</si>
  <si>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</si>
  <si>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</si>
  <si>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</si>
  <si>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</si>
  <si>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</si>
  <si>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</si>
  <si>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</si>
  <si>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</si>
  <si>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</si>
  <si>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</si>
  <si>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</si>
  <si>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</si>
  <si>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</si>
  <si>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</si>
  <si>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</si>
  <si>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</si>
  <si>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</si>
  <si>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</si>
  <si>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</si>
  <si>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</si>
  <si>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</si>
  <si>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</si>
  <si>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</si>
  <si>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</si>
  <si>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</si>
  <si>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</si>
  <si>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</si>
  <si>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</si>
  <si>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</si>
  <si>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</si>
  <si>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</si>
  <si>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</si>
  <si>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</si>
  <si>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</si>
  <si>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</si>
  <si>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</si>
  <si>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</si>
  <si>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</si>
  <si>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</si>
  <si>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</si>
  <si>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</si>
  <si>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</si>
  <si>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</si>
  <si>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</si>
  <si>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</si>
  <si>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</si>
  <si>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</si>
  <si>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</si>
  <si>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</si>
  <si>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</si>
  <si>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</si>
  <si>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</si>
  <si>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</si>
  <si>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</si>
  <si>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</si>
  <si>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</si>
  <si>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</si>
  <si>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</si>
  <si>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</si>
  <si>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</si>
  <si>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</si>
  <si>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</si>
  <si>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</si>
  <si>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</si>
  <si>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</si>
  <si>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</si>
  <si>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</si>
  <si>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</si>
  <si>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</si>
  <si>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</si>
  <si>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</si>
  <si>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</si>
  <si>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</si>
  <si>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</si>
  <si>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</si>
  <si>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</si>
  <si>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</si>
  <si>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</si>
  <si>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</si>
  <si>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</si>
  <si>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</si>
  <si>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</si>
  <si>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</si>
  <si>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</si>
  <si>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</si>
  <si>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</si>
  <si>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</si>
  <si>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</si>
  <si>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</si>
  <si>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</si>
  <si>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</si>
  <si>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</si>
  <si>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</si>
  <si>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</si>
  <si>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</si>
  <si>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</si>
  <si>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</si>
  <si>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</si>
  <si>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</si>
  <si>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</si>
  <si>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</si>
  <si>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</si>
  <si>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</si>
  <si>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</si>
  <si>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</si>
  <si>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</si>
  <si>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</si>
  <si>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</si>
  <si>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</si>
  <si>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</si>
  <si>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</si>
  <si>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</si>
  <si>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</si>
  <si>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</si>
  <si>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</si>
  <si>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</si>
  <si>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</si>
  <si>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</si>
  <si>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</si>
  <si>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</si>
  <si>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</si>
  <si>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</si>
  <si>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</si>
  <si>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</si>
  <si>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</si>
  <si>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</si>
  <si>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</si>
  <si>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</si>
  <si>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</si>
  <si>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</si>
  <si>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</si>
  <si>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</si>
  <si>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</si>
  <si>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</si>
  <si>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</si>
  <si>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</si>
  <si>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</si>
  <si>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</si>
  <si>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</si>
  <si>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</si>
  <si>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</si>
  <si>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</si>
  <si>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</si>
  <si>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</si>
  <si>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</si>
  <si>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</si>
  <si>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</si>
  <si>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</si>
  <si>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</si>
  <si>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</si>
  <si>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</si>
  <si>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</si>
  <si>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</si>
  <si>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</si>
  <si>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</si>
  <si>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</si>
  <si>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</si>
  <si>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</si>
  <si>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</si>
  <si>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</si>
  <si>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</si>
  <si>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</si>
  <si>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</si>
  <si>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</si>
  <si>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</si>
  <si>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</si>
  <si>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</si>
  <si>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</si>
  <si>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</si>
  <si>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</si>
  <si>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</si>
  <si>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</si>
  <si>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</si>
  <si>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</si>
  <si>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</si>
  <si>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</si>
  <si>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</si>
  <si>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</si>
  <si>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</si>
  <si>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</si>
  <si>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</si>
  <si>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</si>
  <si>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</si>
  <si>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</si>
  <si>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</si>
  <si>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</si>
  <si>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</si>
  <si>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</si>
  <si>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</si>
  <si>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</si>
  <si>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</si>
  <si>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</si>
  <si>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</si>
  <si>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</si>
  <si>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</si>
  <si>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</si>
  <si>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</si>
  <si>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</si>
  <si>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</si>
  <si>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</si>
  <si>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</si>
  <si>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</si>
  <si>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</si>
  <si>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</si>
  <si>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</si>
  <si>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</si>
  <si>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</si>
  <si>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</si>
  <si>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</si>
  <si>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</si>
  <si>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</si>
  <si>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</si>
  <si>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</si>
  <si>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</si>
  <si>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</si>
  <si>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</si>
  <si>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</si>
  <si>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</si>
  <si>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</si>
  <si>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</si>
  <si>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</si>
  <si>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</si>
  <si>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</si>
  <si>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</si>
  <si>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</si>
  <si>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</si>
  <si>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</si>
  <si>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</si>
  <si>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</si>
  <si>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</si>
  <si>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</si>
  <si>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</si>
  <si>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</si>
  <si>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</si>
  <si>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</si>
  <si>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</si>
  <si>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</si>
  <si>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</si>
  <si>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</si>
  <si>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</si>
  <si>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</si>
  <si>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</si>
  <si>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</si>
  <si>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</si>
  <si>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</si>
  <si>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</si>
  <si>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</si>
  <si>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</si>
  <si>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</si>
  <si>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</si>
  <si>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</si>
  <si>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</si>
  <si>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</si>
  <si>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</si>
  <si>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</si>
  <si>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</si>
  <si>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</si>
  <si>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</si>
  <si>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</si>
  <si>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</si>
  <si>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</si>
  <si>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</si>
  <si>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</si>
  <si>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</si>
  <si>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</si>
  <si>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</si>
  <si>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</si>
  <si>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</si>
  <si>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</si>
  <si>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</si>
  <si>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</si>
  <si>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</si>
  <si>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</si>
  <si>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</si>
  <si>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</si>
  <si>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</si>
  <si>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</si>
  <si>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</si>
  <si>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</si>
  <si>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</si>
  <si>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</si>
  <si>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</si>
  <si>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</si>
  <si>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</si>
  <si>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</si>
  <si>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</si>
  <si>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</si>
  <si>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</si>
  <si>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</si>
  <si>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</si>
  <si>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</si>
  <si>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</si>
  <si>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</si>
  <si>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</si>
  <si>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</si>
  <si>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</si>
  <si>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</si>
  <si>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</si>
  <si>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</si>
  <si>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</si>
  <si>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</si>
  <si>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</si>
  <si>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</si>
  <si>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</si>
  <si>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</si>
  <si>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</si>
  <si>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</si>
  <si>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</si>
  <si>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</si>
  <si>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</si>
  <si>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</si>
  <si>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</si>
  <si>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</si>
  <si>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</si>
  <si>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</si>
  <si>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</si>
  <si>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</si>
  <si>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</si>
  <si>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</si>
  <si>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</si>
  <si>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</si>
  <si>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</si>
  <si>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</si>
  <si>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</si>
  <si>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</si>
  <si>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</si>
  <si>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</si>
  <si>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</si>
  <si>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</si>
  <si>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</si>
  <si>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</si>
  <si>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</si>
  <si>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</si>
  <si>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</si>
  <si>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</si>
  <si>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</si>
  <si>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</si>
  <si>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</si>
  <si>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</si>
  <si>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</si>
  <si>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</si>
  <si>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</si>
  <si>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</si>
  <si>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</si>
  <si>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</si>
  <si>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</si>
  <si>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</si>
  <si>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</si>
  <si>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</si>
  <si>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</si>
  <si>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</si>
  <si>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</si>
  <si>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</si>
  <si>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</si>
  <si>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</si>
  <si>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</si>
  <si>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</si>
  <si>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</si>
  <si>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</si>
  <si>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</si>
  <si>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</si>
  <si>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</si>
  <si>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</si>
  <si>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</si>
  <si>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</si>
  <si>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</si>
  <si>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</si>
  <si>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</si>
  <si>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</si>
  <si>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</si>
  <si>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</si>
  <si>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</si>
  <si>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</si>
  <si>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</si>
  <si>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</si>
  <si>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</si>
  <si>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</si>
  <si>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</si>
  <si>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</si>
  <si>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</si>
  <si>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</si>
  <si>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</si>
  <si>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</si>
  <si>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</si>
  <si>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</si>
  <si>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</si>
  <si>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</si>
  <si>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</si>
  <si>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</si>
  <si>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</si>
  <si>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</si>
  <si>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</si>
  <si>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</si>
  <si>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</si>
  <si>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</si>
  <si>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</si>
  <si>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</si>
  <si>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</si>
  <si>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</si>
  <si>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</si>
  <si>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</si>
  <si>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</si>
  <si>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</si>
  <si>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</si>
  <si>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</si>
  <si>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</si>
  <si>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</si>
  <si>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</si>
  <si>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</si>
  <si>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</si>
  <si>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</si>
  <si>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</si>
  <si>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</si>
  <si>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</si>
  <si>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</si>
  <si>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</si>
  <si>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</si>
  <si>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</si>
  <si>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</si>
  <si>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</si>
  <si>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</si>
  <si>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</si>
  <si>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</si>
  <si>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</si>
  <si>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</si>
  <si>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</si>
  <si>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</si>
  <si>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</si>
  <si>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</si>
  <si>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</si>
  <si>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</si>
  <si>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</si>
  <si>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</si>
  <si>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</si>
  <si>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</si>
  <si>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</si>
  <si>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</si>
  <si>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</si>
  <si>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</si>
  <si>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</si>
  <si>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</si>
  <si>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</si>
  <si>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</si>
  <si>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</si>
  <si>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</si>
  <si>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</si>
  <si>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</si>
  <si>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</si>
  <si>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</si>
  <si>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</si>
  <si>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</si>
  <si>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</si>
  <si>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</si>
  <si>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</si>
  <si>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</si>
  <si>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</si>
  <si>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</si>
  <si>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</si>
  <si>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</si>
  <si>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</si>
  <si>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</si>
  <si>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</si>
  <si>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</si>
  <si>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</si>
  <si>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</si>
  <si>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</si>
  <si>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</si>
  <si>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</si>
  <si>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</si>
  <si>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</si>
  <si>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</si>
  <si>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</si>
  <si>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</si>
  <si>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</si>
  <si>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</si>
  <si>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</si>
  <si>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</si>
  <si>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</si>
  <si>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</si>
  <si>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</si>
  <si>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</si>
  <si>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</si>
  <si>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</si>
  <si>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</si>
  <si>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</si>
  <si>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</si>
  <si>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</si>
  <si>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</si>
  <si>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</si>
  <si>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</si>
  <si>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</si>
  <si>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</si>
  <si>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</si>
  <si>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</si>
  <si>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</si>
  <si>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</si>
  <si>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</si>
  <si>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</si>
  <si>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</si>
  <si>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</si>
  <si>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</si>
  <si>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</si>
  <si>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</si>
  <si>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</si>
  <si>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</si>
  <si>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</si>
  <si>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</si>
  <si>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</si>
  <si>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</si>
  <si>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</si>
  <si>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</si>
  <si>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</si>
  <si>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</si>
  <si>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</si>
  <si>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</si>
  <si>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</si>
  <si>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</si>
  <si>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</si>
  <si>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</si>
  <si>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</si>
  <si>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</si>
  <si>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</si>
  <si>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</si>
  <si>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</si>
  <si>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</si>
  <si>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</si>
  <si>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</si>
  <si>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</si>
  <si>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</si>
  <si>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</si>
  <si>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</si>
  <si>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</si>
  <si>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</si>
  <si>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</si>
  <si>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</si>
  <si>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</si>
  <si>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</si>
  <si>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</si>
  <si>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</si>
  <si>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</si>
  <si>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</si>
  <si>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</si>
  <si>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</si>
  <si>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</si>
  <si>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</si>
  <si>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</si>
  <si>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</si>
  <si>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</si>
  <si>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</si>
  <si>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</si>
  <si>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</si>
  <si>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</si>
  <si>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</si>
  <si>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</si>
  <si>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</si>
  <si>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</si>
  <si>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</si>
  <si>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</si>
  <si>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</si>
  <si>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</si>
  <si>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</si>
  <si>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</si>
  <si>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</si>
  <si>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</si>
  <si>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</si>
  <si>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</si>
  <si>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</si>
  <si>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</si>
  <si>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</si>
  <si>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</si>
  <si>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</si>
  <si>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</si>
  <si>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</si>
  <si>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</si>
  <si>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</si>
  <si>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</si>
  <si>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</si>
  <si>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</si>
  <si>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</si>
  <si>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</si>
  <si>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</si>
  <si>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</si>
  <si>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</si>
  <si>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</si>
  <si>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</si>
  <si>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</si>
  <si>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</si>
  <si>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</si>
  <si>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</si>
  <si>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</si>
  <si>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</si>
  <si>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</si>
  <si>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</si>
  <si>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</si>
  <si>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</si>
  <si>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</si>
  <si>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</si>
  <si>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</si>
  <si>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</si>
  <si>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</si>
  <si>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</si>
  <si>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</si>
  <si>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</si>
  <si>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</si>
  <si>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</si>
  <si>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</si>
  <si>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</si>
  <si>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</si>
  <si>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</si>
  <si>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</si>
  <si>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</si>
  <si>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</si>
  <si>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</si>
  <si>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</si>
  <si>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</si>
  <si>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</si>
  <si>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</si>
  <si>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</si>
  <si>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</si>
  <si>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</si>
  <si>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</si>
  <si>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</si>
  <si>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</si>
  <si>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</si>
  <si>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</si>
  <si>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</si>
  <si>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</si>
  <si>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</si>
  <si>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</si>
  <si>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</si>
  <si>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</si>
  <si>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</si>
  <si>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</si>
  <si>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</si>
  <si>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</si>
  <si>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</si>
  <si>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</si>
  <si>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</si>
  <si>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</si>
  <si>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</si>
  <si>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</si>
  <si>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</si>
  <si>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</si>
  <si>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</si>
  <si>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</si>
  <si>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</si>
  <si>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</si>
  <si>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</si>
  <si>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</si>
  <si>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</si>
  <si>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</si>
  <si>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</si>
  <si>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</si>
  <si>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</si>
  <si>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</si>
  <si>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</si>
  <si>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</si>
  <si>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</si>
  <si>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</si>
  <si>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</si>
  <si>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</si>
  <si>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</si>
  <si>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</si>
  <si>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</si>
  <si>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</si>
  <si>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</si>
  <si>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</si>
  <si>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</si>
  <si>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</si>
  <si>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</si>
  <si>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</si>
  <si>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</si>
  <si>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</si>
  <si>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</si>
  <si>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</si>
  <si>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</si>
  <si>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</si>
  <si>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</si>
  <si>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</si>
  <si>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</si>
  <si>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</si>
  <si>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</si>
  <si>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</si>
  <si>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</si>
  <si>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</si>
  <si>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</si>
  <si>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</si>
  <si>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</si>
  <si>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</si>
  <si>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</si>
  <si>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</si>
  <si>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</si>
  <si>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</si>
  <si>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</si>
  <si>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</si>
  <si>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</si>
  <si>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</si>
  <si>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</si>
  <si>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</si>
  <si>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</si>
  <si>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</si>
  <si>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</si>
  <si>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</si>
  <si>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</si>
  <si>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</si>
  <si>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</si>
  <si>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</si>
  <si>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</si>
  <si>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</si>
  <si>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</si>
  <si>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</si>
  <si>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</si>
  <si>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</si>
  <si>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</si>
  <si>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</si>
  <si>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</si>
  <si>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</si>
  <si>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</si>
  <si>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</si>
  <si>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</si>
  <si>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</si>
  <si>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</si>
  <si>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</si>
  <si>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</si>
  <si>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</si>
  <si>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</si>
  <si>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</si>
  <si>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</si>
  <si>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</si>
  <si>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</si>
  <si>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</si>
  <si>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</si>
  <si>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</si>
  <si>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</si>
  <si>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</si>
  <si>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</si>
  <si>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</si>
  <si>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</si>
  <si>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</si>
  <si>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</si>
  <si>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</si>
  <si>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</si>
  <si>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</si>
  <si>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</si>
  <si>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</si>
  <si>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</si>
  <si>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</si>
  <si>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</si>
  <si>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</si>
  <si>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</si>
  <si>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</si>
  <si>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</si>
  <si>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</si>
  <si>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</si>
  <si>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</si>
  <si>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</si>
  <si>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</si>
  <si>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</si>
  <si>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</si>
  <si>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</si>
  <si>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</si>
  <si>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</si>
  <si>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</si>
  <si>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</si>
  <si>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</si>
  <si>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</si>
  <si>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</si>
  <si>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</si>
  <si>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</si>
  <si>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</si>
  <si>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</si>
  <si>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</si>
  <si>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</si>
  <si>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</si>
  <si>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</si>
  <si>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</si>
  <si>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</si>
  <si>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</si>
  <si>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</si>
  <si>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</si>
  <si>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</si>
  <si>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</si>
  <si>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</si>
  <si>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</si>
  <si>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</si>
  <si>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</si>
  <si>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</si>
  <si>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</si>
  <si>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</si>
  <si>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</si>
  <si>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</si>
  <si>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</si>
  <si>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</si>
  <si>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</si>
  <si>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</si>
  <si>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</si>
  <si>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</si>
  <si>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</si>
  <si>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</si>
  <si>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</si>
  <si>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</si>
  <si>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</si>
  <si>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</si>
  <si>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</si>
  <si>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</si>
  <si>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</si>
  <si>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</si>
  <si>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</si>
  <si>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</si>
  <si>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</si>
  <si>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</si>
  <si>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</si>
  <si>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</si>
  <si>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</si>
  <si>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</si>
  <si>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</si>
  <si>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</si>
  <si>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</si>
  <si>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</si>
  <si>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</si>
  <si>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</si>
  <si>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</si>
  <si>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</si>
  <si>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</si>
  <si>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</si>
  <si>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</si>
  <si>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</si>
  <si>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</si>
  <si>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</si>
  <si>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</si>
  <si>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</si>
  <si>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</si>
  <si>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</si>
  <si>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</si>
  <si>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</si>
  <si>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</si>
  <si>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</si>
  <si>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</si>
  <si>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</si>
  <si>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</si>
  <si>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</si>
  <si>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</si>
  <si>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</si>
  <si>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</si>
  <si>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</si>
  <si>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</si>
  <si>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</si>
  <si>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</si>
  <si>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</si>
  <si>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</si>
  <si>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</si>
  <si>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</si>
  <si>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</si>
  <si>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</si>
  <si>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</si>
  <si>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</si>
  <si>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</si>
  <si>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</si>
  <si>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</si>
  <si>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</si>
  <si>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</si>
  <si>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</si>
  <si>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</si>
  <si>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</si>
  <si>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</si>
  <si>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</si>
  <si>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</si>
  <si>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</si>
  <si>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</si>
  <si>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</si>
  <si>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</si>
  <si>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</si>
  <si>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</si>
  <si>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</si>
  <si>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</si>
  <si>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</si>
  <si>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</si>
  <si>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</si>
  <si>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</si>
  <si>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</si>
  <si>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</si>
  <si>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</si>
  <si>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</si>
  <si>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</si>
  <si>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</si>
  <si>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</si>
  <si>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</si>
  <si>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</si>
  <si>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</si>
  <si>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</si>
  <si>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</si>
  <si>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</si>
  <si>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</si>
  <si>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</si>
  <si>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</si>
  <si>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</si>
  <si>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</si>
  <si>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</si>
  <si>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</si>
  <si>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</si>
  <si>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</si>
  <si>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</si>
  <si>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</si>
  <si>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</si>
  <si>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</si>
  <si>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</si>
  <si>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</si>
  <si>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</si>
  <si>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</si>
  <si>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</si>
  <si>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</si>
  <si>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</si>
  <si>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</si>
  <si>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</si>
  <si>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</si>
  <si>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</si>
  <si>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</si>
  <si>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</si>
  <si>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</si>
  <si>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</si>
  <si>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</si>
  <si>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</si>
  <si>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</si>
  <si>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</si>
  <si>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</si>
  <si>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</si>
  <si>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</si>
  <si>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</si>
  <si>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</si>
  <si>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</si>
  <si>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</si>
  <si>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</si>
  <si>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</si>
  <si>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</si>
  <si>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</si>
  <si>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</si>
  <si>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</si>
  <si>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</si>
  <si>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</si>
  <si>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</si>
  <si>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</si>
  <si>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</si>
  <si>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</si>
  <si>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</si>
  <si>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</si>
  <si>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</si>
  <si>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</si>
  <si>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</si>
  <si>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</si>
  <si>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</si>
  <si>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</si>
  <si>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</si>
  <si>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</si>
  <si>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</si>
  <si>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</si>
  <si>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</si>
  <si>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</si>
  <si>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</si>
  <si>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</si>
  <si>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</si>
  <si>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</si>
  <si>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</si>
  <si>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</si>
  <si>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</si>
  <si>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</si>
  <si>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</si>
  <si>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</si>
  <si>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</si>
  <si>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</si>
  <si>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</si>
  <si>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</si>
  <si>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</si>
  <si>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</si>
  <si>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</si>
  <si>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</si>
  <si>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</si>
  <si>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</si>
  <si>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</si>
  <si>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</si>
  <si>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</si>
  <si>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</si>
  <si>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</si>
  <si>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</si>
  <si>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</si>
  <si>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</si>
  <si>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</si>
  <si>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</si>
  <si>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</si>
  <si>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</si>
  <si>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</si>
  <si>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</si>
  <si>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</si>
  <si>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</si>
  <si>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</si>
  <si>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</si>
  <si>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</si>
  <si>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</si>
  <si>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</si>
  <si>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</si>
  <si>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</si>
  <si>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</si>
  <si>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</si>
  <si>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</si>
  <si>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</si>
  <si>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</si>
  <si>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</si>
  <si>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</si>
  <si>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</si>
  <si>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</si>
  <si>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</si>
  <si>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</si>
  <si>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</si>
  <si>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</si>
  <si>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</si>
  <si>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</si>
  <si>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</si>
  <si>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</si>
  <si>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</si>
  <si>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</si>
  <si>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</si>
  <si>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</si>
  <si>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</si>
  <si>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</si>
  <si>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</si>
  <si>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</si>
  <si>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</si>
  <si>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</si>
  <si>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</si>
  <si>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</si>
  <si>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</si>
  <si>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</si>
  <si>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</si>
  <si>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</si>
  <si>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</si>
  <si>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</si>
  <si>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</si>
  <si>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</si>
  <si>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</si>
  <si>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</si>
  <si>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</si>
  <si>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</si>
  <si>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</si>
  <si>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</si>
  <si>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</si>
  <si>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</si>
  <si>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</si>
  <si>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</si>
  <si>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</si>
  <si>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</si>
  <si>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</si>
  <si>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</si>
  <si>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</si>
  <si>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</si>
  <si>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</si>
  <si>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</si>
  <si>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</si>
  <si>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</si>
  <si>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</si>
  <si>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</si>
  <si>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</si>
  <si>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</si>
  <si>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</si>
  <si>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</si>
  <si>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</si>
  <si>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</si>
  <si>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</si>
  <si>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</si>
  <si>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</si>
  <si>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</si>
  <si>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</si>
  <si>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</si>
  <si>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</si>
  <si>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</si>
  <si>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</si>
  <si>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</si>
  <si>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</si>
  <si>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</si>
  <si>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</si>
  <si>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</si>
  <si>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</si>
  <si>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</si>
  <si>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</si>
  <si>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</si>
  <si>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</si>
  <si>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</si>
  <si>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</si>
  <si>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</si>
  <si>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</si>
  <si>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</si>
  <si>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</si>
  <si>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</si>
  <si>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</si>
  <si>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</si>
  <si>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</si>
  <si>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</si>
  <si>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</si>
  <si>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</si>
  <si>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</si>
  <si>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</si>
  <si>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</si>
  <si>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</si>
  <si>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</si>
  <si>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</si>
  <si>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</si>
  <si>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</si>
  <si>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</si>
  <si>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</si>
  <si>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</si>
  <si>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</si>
  <si>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</si>
  <si>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</si>
  <si>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</si>
  <si>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</si>
  <si>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</si>
  <si>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</si>
  <si>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</si>
  <si>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</si>
  <si>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</si>
  <si>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</si>
  <si>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</si>
  <si>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</si>
  <si>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</si>
  <si>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</si>
  <si>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</si>
  <si>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</si>
  <si>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</si>
  <si>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</si>
  <si>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</si>
  <si>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</si>
  <si>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</si>
  <si>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</si>
  <si>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</si>
  <si>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</si>
  <si>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</si>
  <si>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</si>
  <si>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</si>
  <si>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</si>
  <si>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</si>
  <si>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</si>
  <si>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</si>
  <si>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</si>
  <si>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</si>
  <si>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</si>
  <si>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</si>
  <si>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</si>
  <si>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</si>
  <si>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</si>
  <si>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</si>
  <si>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</si>
  <si>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</si>
  <si>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</si>
  <si>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</si>
  <si>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</si>
  <si>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</si>
  <si>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</si>
  <si>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</si>
  <si>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</si>
  <si>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</si>
  <si>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</si>
  <si>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</si>
  <si>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</si>
  <si>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</si>
  <si>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</si>
  <si>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</si>
  <si>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</si>
  <si>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</si>
  <si>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</si>
  <si>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</si>
  <si>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</si>
  <si>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</si>
  <si>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</si>
  <si>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</si>
  <si>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</si>
  <si>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</si>
  <si>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</si>
  <si>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</si>
  <si>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</si>
  <si>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</si>
  <si>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</si>
  <si>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</si>
  <si>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</si>
  <si>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</si>
  <si>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</si>
  <si>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</si>
  <si>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</si>
  <si>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</si>
  <si>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</si>
  <si>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</si>
  <si>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</si>
  <si>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</si>
  <si>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</si>
  <si>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</si>
  <si>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</si>
  <si>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</si>
  <si>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</si>
  <si>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</si>
  <si>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</si>
  <si>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</si>
  <si>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</si>
  <si>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</si>
  <si>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</si>
  <si>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</si>
  <si>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</si>
  <si>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</si>
  <si>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</si>
  <si>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</si>
  <si>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</si>
  <si>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</si>
  <si>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</si>
  <si>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</si>
  <si>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</si>
  <si>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</si>
  <si>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</si>
  <si>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</si>
  <si>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</si>
  <si>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</si>
  <si>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</si>
  <si>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</si>
  <si>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</si>
  <si>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</si>
  <si>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</si>
  <si>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</si>
  <si>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</si>
  <si>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</si>
  <si>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</si>
  <si>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</si>
  <si>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</si>
  <si>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</si>
  <si>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</si>
  <si>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</si>
  <si>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</si>
  <si>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</si>
  <si>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</si>
  <si>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</si>
  <si>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</si>
  <si>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</si>
  <si>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</si>
  <si>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</si>
  <si>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</si>
  <si>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</si>
  <si>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</si>
  <si>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</si>
  <si>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</si>
  <si>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</si>
  <si>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</si>
  <si>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</si>
  <si>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</si>
  <si>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</si>
  <si>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</si>
  <si>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</si>
  <si>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</si>
  <si>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</si>
  <si>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</si>
  <si>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</si>
  <si>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</si>
  <si>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</si>
  <si>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</si>
  <si>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</si>
  <si>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</si>
  <si>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</si>
  <si>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</si>
  <si>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</si>
  <si>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</si>
  <si>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</si>
  <si>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</si>
  <si>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</si>
  <si>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</si>
  <si>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</si>
  <si>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</si>
  <si>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</si>
  <si>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</si>
  <si>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</si>
  <si>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</si>
  <si>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</si>
  <si>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</si>
  <si>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</si>
  <si>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</si>
  <si>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</si>
  <si>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</si>
  <si>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</si>
  <si>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</si>
  <si>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</si>
  <si>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</si>
  <si>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</si>
  <si>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</si>
  <si>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</si>
  <si>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</si>
  <si>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</si>
  <si>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</si>
  <si>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</si>
  <si>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</si>
  <si>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</si>
  <si>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</si>
  <si>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</si>
  <si>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</si>
  <si>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</si>
  <si>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</si>
  <si>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</si>
  <si>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</si>
  <si>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</si>
  <si>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</si>
  <si>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</si>
  <si>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</si>
  <si>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</si>
  <si>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</si>
  <si>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</si>
  <si>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</si>
  <si>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</si>
  <si>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</si>
  <si>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</si>
  <si>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</si>
  <si>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</si>
  <si>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</si>
  <si>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</si>
  <si>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</si>
  <si>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</si>
  <si>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</si>
  <si>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</si>
  <si>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</si>
  <si>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</si>
  <si>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</si>
  <si>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</si>
  <si>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</si>
  <si>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</si>
  <si>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</si>
  <si>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</si>
  <si>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</si>
  <si>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</si>
  <si>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</si>
  <si>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</si>
  <si>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</si>
  <si>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</si>
  <si>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</si>
  <si>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</si>
  <si>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</si>
  <si>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</si>
  <si>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</si>
  <si>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</si>
  <si>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</si>
  <si>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</si>
  <si>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</si>
  <si>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</si>
  <si>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</si>
  <si>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</si>
  <si>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</si>
  <si>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</si>
  <si>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</si>
  <si>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</si>
  <si>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</si>
  <si>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</si>
  <si>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</si>
  <si>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</si>
  <si>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</si>
  <si>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</si>
  <si>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</si>
  <si>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</si>
  <si>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</si>
  <si>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</si>
  <si>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</si>
  <si>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</si>
  <si>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</si>
  <si>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</si>
  <si>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</si>
  <si>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</si>
  <si>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</si>
  <si>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</si>
  <si>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</si>
  <si>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</si>
  <si>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</si>
  <si>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</si>
  <si>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</si>
  <si>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</si>
  <si>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</si>
  <si>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</si>
  <si>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</si>
  <si>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</si>
  <si>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</si>
  <si>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</si>
  <si>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</si>
  <si>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</si>
  <si>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</si>
  <si>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</si>
  <si>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</si>
  <si>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</si>
  <si>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</si>
  <si>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</si>
  <si>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</si>
  <si>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</si>
  <si>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</si>
  <si>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</si>
  <si>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</si>
  <si>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</si>
  <si>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</si>
  <si>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</si>
  <si>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</si>
  <si>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</si>
  <si>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</si>
  <si>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</si>
  <si>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</si>
  <si>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</si>
  <si>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</si>
  <si>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</si>
  <si>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</si>
  <si>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</si>
  <si>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</si>
  <si>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</si>
  <si>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</si>
  <si>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</si>
  <si>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</si>
  <si>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</si>
  <si>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</si>
  <si>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</si>
  <si>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</si>
  <si>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</si>
  <si>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</si>
  <si>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</si>
  <si>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</si>
  <si>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</si>
  <si>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</si>
  <si>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</si>
  <si>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</si>
  <si>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</si>
  <si>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</si>
  <si>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</si>
  <si>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</si>
  <si>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</si>
  <si>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</si>
  <si>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</si>
  <si>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</si>
  <si>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</si>
  <si>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</si>
  <si>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</si>
  <si>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</si>
  <si>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</si>
  <si>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</si>
  <si>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</si>
  <si>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</si>
  <si>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</si>
  <si>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</si>
  <si>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</si>
  <si>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</si>
  <si>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</si>
  <si>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</si>
  <si>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</si>
  <si>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</si>
  <si>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</si>
  <si>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</si>
  <si>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</si>
  <si>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</si>
  <si>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</si>
  <si>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</si>
  <si>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</si>
  <si>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</si>
  <si>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</si>
  <si>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</si>
  <si>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</si>
  <si>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</si>
  <si>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</si>
  <si>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</si>
  <si>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</si>
  <si>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</si>
  <si>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</si>
  <si>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</si>
  <si>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</si>
  <si>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</si>
  <si>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</si>
  <si>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</si>
  <si>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</si>
  <si>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</si>
  <si>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</si>
  <si>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</si>
  <si>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</si>
  <si>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</si>
  <si>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</si>
  <si>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</si>
  <si>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</si>
  <si>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</si>
  <si>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</si>
  <si>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</si>
  <si>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</si>
  <si>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</si>
  <si>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</si>
  <si>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</si>
  <si>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</si>
  <si>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</si>
  <si>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</si>
  <si>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</si>
  <si>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</si>
  <si>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</si>
  <si>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</si>
  <si>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</si>
  <si>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</si>
  <si>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</si>
  <si>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</si>
  <si>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</si>
  <si>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</si>
  <si>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</si>
  <si>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</si>
  <si>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</si>
  <si>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</si>
  <si>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</si>
  <si>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</si>
  <si>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</si>
  <si>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</si>
  <si>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</si>
  <si>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</si>
  <si>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</si>
  <si>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</si>
  <si>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</si>
  <si>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</si>
  <si>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</si>
  <si>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</si>
  <si>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</si>
  <si>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</si>
  <si>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</si>
  <si>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</si>
  <si>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</si>
  <si>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</si>
  <si>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</si>
  <si>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</si>
  <si>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</si>
  <si>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</si>
  <si>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</si>
  <si>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</si>
  <si>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</si>
  <si>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</si>
  <si>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</si>
  <si>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</si>
  <si>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</si>
  <si>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</si>
  <si>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</si>
  <si>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</si>
  <si>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</si>
  <si>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</si>
  <si>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</si>
  <si>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</si>
  <si>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</si>
  <si>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</si>
  <si>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</si>
  <si>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</si>
  <si>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</si>
  <si>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</si>
  <si>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</si>
  <si>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</si>
  <si>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</si>
  <si>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</si>
  <si>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</si>
  <si>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</si>
  <si>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</si>
  <si>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</si>
  <si>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</si>
  <si>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</si>
  <si>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</si>
  <si>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</si>
  <si>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</si>
  <si>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</si>
  <si>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</si>
  <si>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</si>
  <si>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</si>
  <si>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</si>
  <si>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</si>
  <si>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</si>
  <si>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</si>
  <si>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</si>
  <si>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</si>
  <si>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</si>
  <si>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</si>
  <si>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</si>
  <si>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</si>
  <si>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</si>
  <si>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</si>
  <si>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</si>
  <si>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</si>
  <si>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</si>
  <si>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</si>
  <si>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</si>
  <si>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</si>
  <si>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</si>
  <si>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</si>
  <si>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</si>
  <si>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</si>
  <si>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</si>
  <si>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</si>
  <si>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</si>
  <si>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</si>
  <si>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</si>
  <si>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</si>
  <si>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</si>
  <si>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</si>
  <si>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</si>
  <si>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</si>
  <si>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</si>
  <si>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</si>
  <si>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</si>
  <si>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</si>
  <si>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</si>
  <si>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</si>
  <si>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</si>
  <si>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</si>
  <si>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</si>
  <si>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</si>
  <si>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</si>
  <si>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</si>
  <si>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</si>
  <si>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</si>
  <si>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</si>
  <si>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</si>
  <si>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</si>
  <si>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</si>
  <si>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</si>
  <si>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</si>
  <si>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</si>
  <si>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</si>
  <si>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</si>
  <si>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</si>
  <si>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</si>
  <si>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</si>
  <si>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</si>
  <si>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</si>
  <si>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</si>
  <si>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</si>
  <si>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</si>
  <si>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</si>
  <si>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</si>
  <si>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</si>
  <si>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</si>
  <si>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</si>
  <si>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</si>
  <si>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</si>
  <si>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</si>
  <si>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</si>
  <si>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</si>
  <si>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</si>
  <si>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</si>
  <si>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</si>
  <si>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</si>
  <si>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</si>
  <si>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</si>
  <si>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</si>
  <si>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</si>
  <si>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</si>
  <si>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</si>
  <si>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</si>
  <si>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</si>
  <si>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</si>
  <si>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</si>
  <si>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</si>
  <si>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</si>
  <si>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</si>
  <si>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</si>
  <si>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</si>
  <si>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</si>
  <si>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</si>
  <si>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</si>
  <si>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</si>
  <si>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</si>
  <si>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</si>
  <si>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</si>
  <si>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</si>
  <si>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</si>
  <si>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</si>
  <si>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</si>
  <si>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</si>
  <si>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</si>
  <si>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</si>
  <si>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</si>
  <si>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</si>
  <si>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</si>
  <si>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</si>
  <si>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</si>
  <si>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</si>
  <si>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</si>
  <si>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</si>
  <si>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</si>
  <si>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</si>
  <si>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</si>
  <si>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</si>
  <si>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</si>
  <si>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</si>
  <si>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</si>
  <si>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</si>
  <si>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</si>
  <si>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</si>
  <si>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</si>
  <si>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</si>
  <si>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</si>
  <si>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</si>
  <si>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</si>
  <si>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</si>
  <si>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</si>
  <si>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</si>
  <si>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</si>
  <si>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</si>
  <si>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</si>
  <si>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</si>
  <si>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</si>
  <si>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</si>
  <si>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</si>
  <si>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</si>
  <si>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</si>
  <si>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</si>
  <si>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</si>
  <si>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</si>
  <si>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</si>
  <si>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</si>
  <si>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</si>
  <si>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</si>
  <si>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</si>
  <si>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</si>
  <si>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</si>
  <si>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</si>
  <si>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</si>
  <si>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</si>
  <si>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</si>
  <si>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</si>
  <si>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</si>
  <si>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</si>
  <si>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</si>
  <si>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</si>
  <si>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</si>
  <si>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</si>
  <si>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</si>
  <si>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</si>
  <si>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</si>
  <si>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</si>
  <si>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</si>
  <si>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</si>
  <si>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</si>
  <si>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</si>
  <si>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</si>
  <si>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</si>
  <si>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</si>
  <si>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</si>
  <si>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</si>
  <si>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</si>
  <si>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</si>
  <si>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</si>
  <si>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</si>
  <si>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</si>
  <si>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</si>
  <si>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</si>
  <si>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</si>
  <si>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</si>
  <si>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</si>
  <si>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</si>
  <si>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</si>
  <si>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</si>
  <si>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</si>
  <si>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</si>
  <si>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</si>
  <si>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</si>
  <si>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</si>
  <si>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</si>
  <si>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</si>
  <si>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</si>
  <si>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</si>
  <si>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</si>
  <si>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</si>
  <si>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</si>
  <si>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</si>
  <si>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</si>
  <si>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</si>
  <si>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</si>
  <si>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</si>
  <si>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</si>
  <si>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</si>
  <si>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</si>
  <si>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</si>
  <si>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</si>
  <si>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</si>
  <si>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</si>
  <si>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</si>
  <si>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</si>
  <si>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</si>
  <si>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</si>
  <si>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</si>
  <si>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</si>
  <si>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</si>
  <si>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</si>
  <si>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</si>
  <si>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</si>
  <si>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</si>
  <si>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</si>
  <si>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</si>
  <si>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</si>
  <si>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</si>
  <si>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</si>
  <si>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</si>
  <si>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</si>
  <si>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</si>
  <si>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</si>
  <si>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</si>
  <si>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</si>
  <si>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</si>
  <si>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</si>
  <si>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</si>
  <si>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</si>
  <si>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</si>
  <si>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</si>
  <si>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</si>
  <si>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</si>
  <si>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</si>
  <si>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</si>
  <si>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</si>
  <si>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</si>
  <si>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</si>
  <si>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</si>
  <si>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</si>
  <si>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</si>
  <si>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</si>
  <si>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</si>
  <si>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</si>
  <si>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</si>
  <si>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</si>
  <si>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</si>
  <si>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</si>
  <si>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</si>
  <si>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</si>
  <si>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</si>
  <si>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</si>
  <si>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</si>
  <si>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</si>
  <si>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</si>
  <si>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</si>
  <si>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</si>
  <si>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</si>
  <si>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</si>
  <si>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</si>
  <si>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</si>
  <si>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</si>
  <si>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</si>
  <si>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</si>
  <si>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</si>
  <si>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</si>
  <si>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</si>
  <si>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</si>
  <si>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</si>
  <si>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</si>
  <si>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</si>
  <si>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</si>
  <si>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</si>
  <si>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</si>
  <si>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</si>
  <si>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</si>
  <si>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</si>
  <si>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</si>
  <si>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</si>
  <si>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</si>
  <si>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</si>
  <si>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</si>
  <si>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</si>
  <si>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</si>
  <si>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</si>
  <si>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</si>
  <si>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</si>
  <si>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</si>
  <si>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</si>
  <si>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</si>
  <si>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</si>
  <si>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</si>
  <si>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</si>
  <si>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</si>
  <si>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</si>
  <si>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</si>
  <si>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</si>
  <si>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</si>
  <si>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</si>
  <si>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</si>
  <si>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</si>
  <si>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</si>
  <si>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</si>
  <si>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</si>
  <si>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</si>
  <si>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</si>
  <si>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</si>
  <si>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</si>
  <si>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</si>
  <si>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</si>
  <si>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</si>
  <si>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</si>
  <si>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</si>
  <si>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</si>
  <si>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</si>
  <si>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</si>
  <si>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</si>
  <si>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</si>
  <si>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</si>
  <si>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</si>
  <si>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</si>
  <si>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</si>
  <si>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</si>
  <si>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</si>
  <si>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</si>
  <si>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</si>
  <si>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</si>
  <si>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</si>
  <si>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</si>
  <si>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</si>
  <si>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</si>
  <si>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</si>
  <si>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</si>
  <si>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</si>
  <si>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</si>
  <si>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</si>
  <si>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</si>
  <si>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</si>
  <si>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</si>
  <si>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</si>
  <si>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</si>
  <si>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</si>
  <si>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</si>
  <si>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</si>
  <si>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</si>
  <si>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</si>
  <si>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</si>
  <si>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</si>
  <si>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</si>
  <si>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</si>
  <si>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</si>
  <si>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</si>
  <si>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</si>
  <si>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</si>
  <si>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</si>
  <si>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</si>
  <si>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</si>
  <si>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</si>
  <si>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</si>
  <si>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</si>
  <si>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</si>
  <si>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</si>
  <si>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</si>
  <si>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</si>
  <si>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</si>
  <si>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</si>
  <si>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</si>
  <si>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</si>
  <si>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</si>
  <si>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</si>
  <si>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</si>
  <si>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</si>
  <si>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</si>
  <si>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</si>
  <si>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</si>
  <si>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</si>
  <si>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</si>
  <si>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</si>
  <si>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</si>
  <si>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</si>
  <si>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</si>
  <si>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</si>
  <si>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</si>
  <si>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</si>
  <si>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</si>
  <si>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</si>
  <si>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</si>
  <si>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</si>
  <si>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</si>
  <si>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</si>
  <si>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</si>
  <si>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</si>
  <si>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</si>
  <si>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</si>
  <si>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</si>
  <si>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</si>
  <si>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</si>
  <si>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</si>
  <si>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</si>
  <si>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</si>
  <si>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</si>
  <si>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</si>
  <si>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</si>
  <si>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</si>
  <si>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</si>
  <si>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</si>
  <si>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</si>
  <si>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</si>
  <si>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</si>
  <si>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</si>
  <si>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</si>
  <si>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</si>
  <si>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</si>
  <si>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</si>
  <si>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</si>
  <si>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</si>
  <si>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</si>
  <si>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</si>
  <si>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</si>
  <si>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</si>
  <si>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</si>
  <si>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</si>
  <si>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</si>
  <si>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</si>
  <si>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</si>
  <si>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</si>
  <si>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</si>
  <si>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</si>
  <si>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</si>
  <si>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</si>
  <si>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</si>
  <si>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</si>
  <si>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</si>
  <si>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</si>
  <si>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</si>
  <si>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</si>
  <si>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</si>
  <si>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</si>
  <si>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</si>
  <si>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</si>
  <si>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</si>
  <si>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</si>
  <si>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</si>
  <si>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</si>
  <si>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</si>
  <si>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</si>
  <si>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</si>
  <si>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</si>
  <si>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</si>
  <si>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</si>
  <si>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</si>
  <si>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</si>
  <si>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</si>
  <si>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</si>
  <si>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</si>
  <si>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</si>
  <si>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</si>
  <si>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</si>
  <si>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</si>
  <si>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</si>
  <si>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</si>
  <si>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</si>
  <si>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</si>
  <si>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</si>
  <si>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</si>
  <si>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</si>
  <si>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</si>
  <si>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</si>
  <si>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</si>
  <si>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</si>
  <si>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</si>
  <si>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</si>
  <si>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</si>
  <si>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</si>
  <si>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</si>
  <si>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</si>
  <si>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</si>
  <si>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</si>
  <si>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</si>
  <si>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</si>
  <si>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</si>
  <si>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</si>
  <si>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</si>
  <si>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</si>
  <si>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</si>
  <si>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</si>
  <si>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</si>
  <si>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</si>
  <si>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</si>
  <si>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</si>
  <si>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</si>
  <si>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</si>
  <si>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</si>
  <si>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</si>
  <si>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</si>
  <si>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</si>
  <si>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</si>
  <si>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</si>
  <si>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</si>
  <si>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</si>
  <si>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</si>
  <si>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</si>
  <si>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</si>
  <si>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</si>
  <si>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</si>
  <si>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</si>
  <si>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</si>
  <si>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</si>
  <si>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</si>
  <si>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</si>
  <si>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</si>
  <si>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</si>
  <si>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</si>
  <si>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</si>
  <si>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</si>
  <si>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</si>
  <si>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</si>
  <si>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</si>
  <si>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</si>
  <si>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</si>
  <si>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</si>
  <si>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</si>
  <si>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</si>
  <si>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</si>
  <si>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</si>
  <si>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</si>
  <si>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</si>
  <si>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</si>
  <si>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</si>
  <si>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</si>
  <si>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</si>
  <si>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</si>
  <si>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</si>
  <si>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</si>
  <si>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</si>
  <si>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</si>
  <si>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</si>
  <si>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</si>
  <si>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</si>
  <si>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</si>
  <si>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</si>
  <si>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</si>
  <si>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</si>
  <si>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</si>
  <si>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</si>
  <si>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</si>
  <si>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</si>
  <si>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</si>
  <si>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</si>
  <si>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</si>
  <si>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</si>
  <si>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</si>
  <si>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</si>
  <si>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</si>
  <si>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</si>
  <si>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</si>
  <si>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</si>
  <si>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</si>
  <si>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</si>
  <si>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</si>
  <si>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</si>
  <si>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</si>
  <si>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</si>
  <si>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</si>
  <si>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</si>
  <si>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</si>
  <si>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</si>
  <si>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</si>
  <si>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</si>
  <si>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</si>
  <si>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</si>
  <si>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</si>
  <si>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</si>
  <si>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</si>
  <si>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</si>
  <si>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</si>
  <si>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</si>
  <si>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</si>
  <si>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</si>
  <si>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</si>
  <si>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</si>
  <si>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</si>
  <si>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</si>
  <si>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</si>
  <si>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</si>
  <si>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</si>
  <si>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</si>
  <si>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</si>
  <si>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</si>
  <si>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</si>
  <si>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</si>
  <si>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</si>
  <si>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</si>
  <si>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</si>
  <si>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</si>
  <si>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</si>
  <si>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</si>
  <si>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</si>
  <si>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</si>
  <si>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</si>
  <si>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</si>
  <si>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</si>
  <si>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</si>
  <si>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</si>
  <si>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</si>
  <si>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</si>
  <si>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</si>
  <si>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</si>
  <si>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</si>
  <si>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</si>
  <si>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</si>
  <si>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</si>
  <si>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</si>
  <si>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</si>
  <si>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</si>
  <si>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</si>
  <si>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</si>
  <si>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</si>
  <si>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</si>
  <si>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</si>
  <si>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</si>
  <si>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</si>
  <si>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</si>
  <si>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</si>
  <si>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</si>
  <si>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</si>
  <si>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</si>
  <si>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</si>
  <si>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</si>
  <si>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</si>
  <si>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</si>
  <si>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</si>
  <si>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</si>
  <si>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</si>
  <si>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</si>
  <si>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</si>
  <si>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</si>
  <si>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</si>
  <si>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</si>
  <si>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</si>
  <si>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</si>
  <si>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</si>
  <si>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</si>
  <si>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</si>
  <si>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</si>
  <si>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</si>
  <si>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</si>
  <si>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</si>
  <si>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</si>
  <si>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</si>
  <si>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</si>
  <si>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</si>
  <si>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</si>
  <si>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</si>
  <si>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</si>
  <si>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</si>
  <si>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</si>
  <si>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</si>
  <si>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</si>
  <si>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</si>
  <si>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</si>
  <si>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</si>
  <si>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</si>
  <si>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</si>
  <si>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</si>
  <si>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</si>
  <si>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</si>
  <si>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</si>
  <si>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</si>
  <si>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</si>
  <si>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</si>
  <si>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</si>
  <si>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</si>
  <si>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</si>
  <si>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</si>
  <si>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</si>
  <si>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</si>
  <si>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</si>
  <si>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</si>
  <si>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</si>
  <si>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</si>
  <si>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</si>
  <si>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</si>
  <si>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</si>
  <si>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</si>
  <si>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</si>
  <si>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</si>
  <si>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</si>
  <si>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</si>
  <si>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</si>
  <si>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</si>
  <si>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</si>
  <si>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</si>
  <si>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</si>
  <si>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</si>
  <si>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</si>
  <si>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</si>
  <si>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</si>
  <si>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</si>
  <si>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</si>
  <si>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</si>
  <si>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</si>
  <si>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</si>
  <si>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</si>
  <si>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</si>
  <si>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</si>
  <si>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</si>
  <si>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</si>
  <si>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</si>
  <si>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</si>
  <si>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</si>
  <si>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</si>
  <si>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</si>
  <si>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</si>
  <si>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</si>
  <si>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</si>
  <si>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</si>
  <si>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</si>
  <si>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</si>
  <si>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</si>
  <si>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</si>
  <si>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</si>
  <si>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</si>
  <si>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</si>
  <si>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</si>
  <si>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</si>
  <si>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</si>
  <si>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</si>
  <si>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</si>
  <si>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</si>
  <si>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</si>
  <si>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</si>
  <si>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</si>
  <si>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</si>
  <si>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</si>
  <si>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</si>
  <si>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</si>
  <si>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</si>
  <si>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</si>
  <si>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</si>
  <si>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</si>
  <si>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</si>
  <si>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</si>
  <si>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</si>
  <si>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</si>
  <si>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</si>
  <si>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</si>
  <si>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</si>
  <si>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</si>
  <si>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</si>
  <si>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</si>
  <si>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</si>
  <si>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</si>
  <si>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</si>
  <si>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</si>
  <si>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</si>
  <si>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</si>
  <si>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</si>
  <si>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</si>
  <si>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</si>
  <si>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</si>
  <si>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</si>
  <si>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</si>
  <si>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</si>
  <si>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</si>
  <si>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</si>
  <si>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</si>
  <si>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</si>
  <si>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</si>
  <si>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</si>
  <si>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</si>
  <si>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</si>
  <si>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</si>
  <si>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</si>
  <si>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</si>
  <si>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</si>
  <si>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</si>
  <si>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</si>
  <si>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</si>
  <si>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</si>
  <si>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</si>
  <si>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</si>
  <si>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</si>
  <si>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</si>
  <si>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</si>
  <si>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</si>
  <si>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</si>
  <si>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</si>
  <si>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</si>
  <si>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</si>
  <si>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</si>
  <si>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</si>
  <si>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</si>
  <si>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</si>
  <si>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</si>
  <si>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</si>
  <si>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</si>
  <si>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</si>
  <si>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</si>
  <si>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</si>
  <si>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</si>
  <si>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</si>
  <si>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</si>
  <si>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</si>
  <si>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</si>
  <si>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</si>
  <si>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</si>
  <si>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</si>
  <si>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</si>
  <si>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</si>
  <si>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</si>
  <si>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</si>
  <si>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</si>
  <si>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</si>
  <si>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</si>
  <si>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</si>
  <si>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</si>
  <si>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</si>
  <si>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</si>
  <si>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</si>
  <si>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</si>
  <si>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</si>
  <si>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</si>
  <si>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</si>
  <si>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</si>
  <si>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</si>
  <si>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</si>
  <si>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</si>
  <si>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</si>
  <si>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</si>
  <si>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</si>
  <si>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</si>
  <si>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</si>
  <si>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</si>
  <si>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</si>
  <si>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</si>
  <si>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</si>
  <si>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</si>
  <si>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</si>
  <si>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</si>
  <si>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</si>
  <si>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</si>
  <si>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</si>
  <si>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</si>
  <si>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</si>
  <si>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</si>
  <si>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</si>
  <si>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</si>
  <si>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</si>
  <si>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</si>
  <si>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</si>
  <si>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</si>
  <si>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</si>
  <si>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</si>
  <si>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</si>
  <si>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</si>
  <si>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</si>
  <si>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</si>
  <si>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</si>
  <si>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</si>
  <si>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</si>
  <si>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</si>
  <si>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</si>
  <si>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</si>
  <si>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</si>
  <si>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</si>
  <si>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</si>
  <si>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</si>
  <si>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</si>
  <si>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</si>
  <si>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</si>
  <si>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</si>
  <si>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</si>
  <si>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</si>
  <si>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</si>
  <si>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</si>
  <si>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</si>
  <si>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</si>
  <si>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</si>
  <si>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</si>
  <si>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</si>
  <si>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</si>
  <si>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</si>
  <si>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</si>
  <si>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</si>
  <si>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</si>
  <si>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</si>
  <si>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</si>
  <si>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</si>
  <si>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</si>
  <si>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</si>
  <si>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</si>
  <si>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</si>
  <si>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</si>
  <si>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</si>
  <si>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</si>
  <si>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</si>
  <si>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</si>
  <si>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</si>
  <si>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</si>
  <si>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</si>
  <si>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</si>
  <si>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</si>
  <si>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</si>
  <si>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</si>
  <si>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</si>
  <si>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</si>
  <si>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</si>
  <si>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</si>
  <si>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</si>
  <si>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</si>
  <si>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</si>
  <si>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</si>
  <si>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</si>
  <si>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</si>
  <si>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</si>
  <si>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</si>
  <si>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</si>
  <si>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</si>
  <si>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</si>
  <si>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</si>
  <si>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</si>
  <si>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</si>
  <si>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</si>
  <si>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</si>
  <si>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</si>
  <si>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</si>
  <si>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</si>
  <si>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</si>
  <si>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</si>
  <si>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</si>
  <si>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</si>
  <si>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</si>
  <si>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</si>
  <si>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</si>
  <si>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</si>
  <si>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</si>
  <si>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</si>
  <si>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</si>
  <si>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</si>
  <si>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</si>
  <si>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</si>
  <si>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</si>
  <si>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</si>
  <si>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</si>
  <si>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</si>
  <si>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</si>
  <si>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</si>
  <si>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</si>
  <si>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</si>
  <si>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</si>
  <si>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</si>
  <si>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</si>
  <si>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</si>
  <si>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</si>
  <si>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</si>
  <si>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</si>
  <si>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</si>
  <si>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</si>
  <si>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</si>
  <si>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</si>
  <si>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</si>
  <si>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</si>
  <si>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</si>
  <si>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</si>
  <si>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</si>
  <si>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</si>
  <si>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</si>
  <si>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</si>
  <si>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</si>
  <si>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</si>
  <si>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</si>
  <si>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</si>
  <si>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</si>
  <si>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</si>
  <si>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</si>
  <si>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</si>
  <si>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</si>
  <si>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</si>
  <si>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</si>
  <si>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</si>
  <si>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</si>
  <si>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</si>
  <si>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</si>
  <si>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</si>
  <si>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</si>
  <si>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</si>
  <si>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</si>
  <si>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</si>
  <si>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</si>
  <si>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</si>
  <si>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</si>
  <si>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</si>
  <si>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</si>
  <si>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</si>
  <si>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</si>
  <si>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</si>
  <si>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</si>
  <si>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</si>
  <si>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</si>
  <si>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</si>
  <si>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</si>
  <si>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</si>
  <si>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</si>
  <si>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</si>
  <si>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</si>
  <si>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</si>
  <si>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</si>
  <si>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</si>
  <si>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</si>
  <si>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</si>
  <si>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</si>
  <si>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</si>
  <si>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</si>
  <si>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</si>
  <si>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</si>
  <si>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</si>
  <si>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</si>
  <si>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</si>
  <si>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</si>
  <si>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</si>
  <si>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</si>
  <si>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</si>
  <si>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</si>
  <si>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</si>
  <si>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</si>
  <si>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</si>
  <si>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</si>
  <si>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</si>
  <si>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</si>
  <si>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</si>
  <si>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</si>
  <si>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</si>
  <si>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</si>
  <si>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</si>
  <si>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</si>
  <si>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</si>
  <si>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</si>
  <si>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</si>
  <si>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</si>
  <si>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</si>
  <si>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</si>
  <si>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</si>
  <si>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</si>
  <si>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</si>
  <si>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</si>
  <si>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</si>
  <si>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</si>
  <si>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</si>
  <si>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</si>
  <si>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</si>
  <si>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</si>
  <si>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</si>
  <si>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</si>
  <si>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</si>
  <si>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</si>
  <si>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</si>
  <si>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</si>
  <si>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</si>
  <si>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</si>
  <si>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</si>
  <si>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</si>
  <si>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</si>
  <si>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</si>
  <si>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</si>
  <si>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</si>
  <si>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</si>
  <si>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</si>
  <si>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</si>
  <si>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</si>
  <si>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</si>
  <si>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</si>
  <si>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</si>
  <si>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</si>
  <si>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</si>
  <si>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</si>
  <si>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</si>
  <si>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</si>
  <si>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</si>
  <si>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</si>
  <si>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</si>
  <si>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</si>
  <si>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</si>
  <si>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</si>
  <si>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</si>
  <si>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</si>
  <si>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</si>
  <si>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</si>
  <si>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</si>
  <si>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</si>
  <si>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</si>
  <si>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</si>
  <si>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</si>
  <si>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</si>
  <si>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</si>
  <si>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</si>
  <si>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</si>
  <si>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</si>
  <si>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</si>
  <si>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</si>
  <si>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</si>
  <si>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</si>
  <si>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</si>
  <si>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</si>
  <si>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</si>
  <si>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</si>
  <si>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</si>
  <si>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</si>
  <si>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</si>
  <si>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</si>
  <si>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</si>
  <si>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</si>
  <si>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</si>
  <si>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</si>
  <si>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</si>
  <si>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</si>
  <si>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</si>
  <si>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</si>
  <si>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</si>
  <si>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</si>
  <si>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</si>
  <si>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</si>
  <si>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</si>
  <si>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</si>
  <si>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</si>
  <si>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</si>
  <si>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</si>
  <si>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</si>
  <si>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</si>
  <si>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</si>
  <si>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</si>
  <si>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</si>
  <si>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</si>
  <si>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</si>
  <si>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</si>
  <si>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</si>
  <si>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</si>
  <si>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</si>
  <si>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</si>
  <si>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</si>
  <si>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</si>
  <si>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</si>
  <si>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</si>
  <si>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</si>
  <si>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</si>
  <si>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</si>
  <si>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</si>
  <si>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</si>
  <si>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</si>
  <si>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</si>
  <si>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</si>
  <si>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</si>
  <si>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</si>
  <si>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</si>
  <si>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</si>
  <si>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</si>
  <si>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</si>
  <si>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</si>
  <si>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</si>
  <si>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</si>
  <si>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</si>
  <si>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</si>
  <si>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</si>
  <si>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</si>
  <si>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</si>
  <si>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</si>
  <si>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</si>
  <si>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</si>
  <si>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</si>
  <si>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</si>
  <si>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</si>
  <si>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</si>
  <si>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</si>
  <si>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</si>
  <si>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</si>
  <si>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</si>
  <si>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</si>
  <si>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</si>
  <si>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</si>
  <si>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</si>
  <si>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</si>
  <si>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</si>
  <si>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</si>
  <si>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</si>
  <si>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</si>
  <si>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</si>
  <si>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</si>
  <si>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</si>
  <si>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</si>
  <si>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</si>
  <si>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</si>
  <si>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</si>
  <si>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</si>
  <si>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</si>
  <si>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</si>
  <si>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</si>
  <si>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</si>
  <si>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</si>
  <si>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</si>
  <si>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</si>
  <si>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</si>
  <si>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</si>
  <si>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</si>
  <si>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</si>
  <si>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</si>
  <si>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</si>
  <si>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</si>
  <si>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</si>
  <si>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</si>
  <si>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</si>
  <si>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</si>
  <si>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</si>
  <si>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</si>
  <si>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</si>
  <si>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</si>
  <si>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</si>
  <si>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</si>
  <si>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</si>
  <si>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</si>
  <si>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</si>
  <si>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</si>
  <si>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</si>
  <si>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</si>
  <si>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</si>
  <si>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</si>
  <si>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</si>
  <si>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</si>
  <si>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</si>
  <si>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</si>
  <si>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</si>
  <si>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</si>
  <si>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</si>
  <si>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</si>
  <si>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</si>
  <si>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</si>
  <si>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</si>
  <si>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</si>
  <si>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</si>
  <si>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</si>
  <si>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</si>
  <si>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</si>
  <si>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</si>
  <si>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</si>
  <si>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</si>
  <si>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</si>
  <si>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</si>
  <si>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</si>
  <si>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</si>
  <si>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</si>
  <si>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</si>
  <si>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</si>
  <si>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</si>
  <si>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</si>
  <si>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</si>
  <si>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</si>
  <si>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</si>
  <si>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</si>
  <si>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</si>
  <si>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</si>
  <si>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</si>
  <si>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</si>
  <si>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</si>
  <si>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</si>
  <si>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</si>
  <si>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</si>
  <si>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</si>
  <si>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</si>
  <si>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</si>
  <si>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</si>
  <si>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</si>
  <si>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</si>
  <si>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</si>
  <si>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</si>
  <si>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</si>
  <si>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</si>
  <si>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</si>
  <si>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</si>
  <si>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</si>
  <si>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</si>
  <si>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</si>
  <si>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</si>
  <si>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</si>
  <si>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</si>
  <si>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</si>
  <si>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</si>
  <si>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</si>
  <si>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</si>
  <si>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</si>
  <si>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</si>
  <si>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</si>
  <si>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</si>
  <si>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</si>
  <si>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</si>
  <si>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</si>
  <si>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</si>
  <si>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</si>
  <si>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</si>
  <si>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</si>
  <si>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</si>
  <si>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</si>
  <si>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</si>
  <si>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</si>
  <si>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</si>
  <si>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</si>
  <si>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</si>
  <si>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</si>
  <si>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</si>
  <si>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</si>
  <si>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</si>
  <si>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</si>
  <si>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</si>
  <si>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</si>
  <si>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</si>
  <si>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</si>
  <si>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</si>
  <si>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</si>
  <si>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</si>
  <si>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</si>
  <si>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</si>
  <si>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</si>
  <si>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</si>
  <si>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</si>
  <si>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</si>
  <si>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</si>
  <si>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</si>
  <si>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</si>
  <si>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</si>
  <si>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</si>
  <si>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</si>
  <si>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</si>
  <si>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</si>
  <si>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</si>
  <si>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</si>
  <si>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</si>
  <si>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</si>
  <si>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</si>
  <si>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</si>
  <si>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</si>
  <si>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</si>
  <si>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</si>
  <si>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</si>
  <si>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</si>
  <si>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</si>
  <si>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</si>
  <si>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</si>
  <si>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</si>
  <si>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</si>
  <si>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</si>
  <si>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</si>
  <si>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</si>
  <si>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</si>
  <si>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</si>
  <si>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</si>
  <si>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</si>
  <si>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</si>
  <si>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</si>
  <si>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</si>
  <si>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</si>
  <si>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</si>
  <si>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</si>
  <si>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</si>
  <si>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</si>
  <si>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</si>
  <si>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</si>
  <si>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</si>
  <si>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</si>
  <si>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</si>
  <si>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</si>
  <si>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</si>
  <si>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</si>
  <si>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</si>
  <si>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</si>
  <si>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</si>
  <si>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</si>
  <si>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</si>
  <si>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</si>
  <si>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</si>
  <si>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</si>
  <si>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</si>
  <si>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</si>
  <si>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</si>
  <si>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</si>
  <si>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</si>
  <si>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</si>
  <si>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</si>
  <si>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</si>
  <si>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</si>
  <si>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</si>
  <si>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</si>
  <si>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</si>
  <si>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</si>
  <si>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</si>
  <si>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</si>
  <si>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</si>
  <si>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</si>
  <si>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</si>
  <si>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</si>
  <si>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</si>
  <si>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</si>
  <si>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</si>
  <si>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</si>
  <si>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</si>
  <si>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</si>
  <si>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</si>
  <si>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</si>
  <si>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</si>
  <si>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</si>
  <si>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</si>
  <si>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</si>
  <si>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</si>
  <si>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</si>
  <si>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</si>
  <si>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</si>
  <si>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</si>
  <si>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</si>
  <si>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</si>
  <si>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</si>
  <si>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</si>
  <si>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</si>
  <si>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</si>
  <si>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</si>
  <si>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</si>
  <si>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</si>
  <si>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</si>
  <si>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</si>
  <si>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</si>
  <si>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</si>
  <si>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</si>
  <si>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</si>
  <si>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</si>
  <si>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</si>
  <si>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</si>
  <si>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</si>
  <si>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</si>
  <si>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</si>
  <si>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</si>
  <si>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</si>
  <si>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</si>
  <si>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</si>
  <si>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</si>
  <si>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</si>
  <si>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</si>
  <si>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</si>
  <si>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</si>
  <si>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</si>
  <si>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</si>
  <si>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</si>
  <si>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</si>
  <si>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</si>
  <si>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</si>
  <si>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</si>
  <si>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</si>
  <si>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</si>
  <si>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</si>
  <si>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</si>
  <si>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</si>
  <si>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</si>
  <si>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</si>
  <si>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</si>
  <si>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</si>
  <si>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</si>
  <si>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</si>
  <si>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</si>
  <si>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</si>
  <si>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</si>
  <si>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</si>
  <si>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</si>
  <si>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</si>
  <si>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</si>
  <si>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</si>
  <si>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</si>
  <si>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</si>
  <si>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</si>
  <si>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</si>
  <si>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</si>
  <si>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</si>
  <si>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</si>
  <si>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</si>
  <si>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</si>
  <si>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</si>
  <si>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</si>
  <si>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</si>
  <si>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</si>
  <si>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</si>
  <si>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</si>
  <si>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</si>
  <si>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</si>
  <si>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</si>
  <si>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</si>
  <si>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</si>
  <si>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</si>
  <si>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</si>
  <si>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</si>
  <si>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</si>
  <si>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</si>
  <si>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</si>
  <si>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</si>
  <si>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</si>
  <si>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</si>
  <si>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</si>
  <si>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</si>
  <si>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</si>
  <si>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</si>
  <si>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</si>
  <si>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</si>
  <si>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</si>
  <si>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</si>
  <si>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</si>
  <si>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</si>
  <si>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</si>
  <si>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</si>
  <si>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</si>
  <si>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</si>
  <si>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</si>
  <si>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</si>
  <si>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</si>
  <si>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</si>
  <si>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</si>
  <si>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</si>
  <si>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</si>
  <si>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</si>
  <si>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</si>
  <si>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</si>
  <si>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</si>
  <si>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</si>
  <si>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</si>
  <si>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</si>
  <si>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</si>
  <si>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</si>
  <si>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</si>
  <si>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</si>
  <si>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</si>
  <si>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</si>
  <si>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</si>
  <si>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</si>
  <si>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</si>
  <si>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</si>
  <si>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</si>
  <si>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</si>
  <si>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</si>
  <si>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</si>
  <si>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</si>
  <si>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</si>
  <si>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</si>
  <si>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</si>
  <si>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</si>
  <si>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</si>
  <si>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</si>
  <si>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</si>
  <si>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</si>
  <si>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</si>
  <si>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</si>
  <si>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</si>
  <si>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</si>
  <si>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</si>
  <si>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</si>
  <si>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</si>
  <si>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</si>
  <si>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</si>
  <si>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</si>
  <si>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</si>
  <si>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</si>
  <si>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</si>
  <si>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</si>
  <si>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</si>
  <si>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</si>
  <si>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</si>
  <si>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</si>
  <si>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</si>
  <si>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</si>
  <si>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</si>
  <si>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</si>
  <si>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</si>
  <si>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</si>
  <si>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</si>
  <si>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</si>
  <si>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</si>
  <si>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</si>
  <si>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</si>
  <si>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</si>
  <si>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</si>
  <si>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</si>
  <si>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</si>
  <si>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</si>
  <si>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</si>
  <si>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</si>
  <si>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</si>
  <si>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</si>
  <si>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</si>
  <si>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</si>
  <si>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</si>
  <si>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</si>
  <si>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</si>
  <si>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</si>
  <si>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</si>
  <si>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</si>
  <si>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</si>
  <si>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</si>
  <si>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</si>
  <si>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</si>
  <si>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</si>
  <si>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</si>
  <si>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</si>
  <si>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</si>
  <si>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</si>
  <si>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</si>
  <si>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</si>
  <si>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</si>
  <si>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</si>
  <si>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</si>
  <si>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</si>
  <si>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</si>
  <si>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</si>
  <si>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</si>
  <si>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</si>
  <si>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</si>
  <si>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</si>
  <si>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</si>
  <si>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</si>
  <si>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</si>
  <si>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</si>
  <si>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</si>
  <si>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</si>
  <si>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</si>
  <si>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</si>
  <si>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</si>
  <si>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</si>
  <si>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</si>
  <si>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</si>
  <si>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</si>
  <si>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</si>
  <si>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</si>
  <si>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</si>
  <si>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</si>
  <si>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</si>
  <si>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</si>
  <si>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</si>
  <si>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</si>
  <si>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</si>
  <si>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</si>
  <si>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</si>
  <si>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</si>
  <si>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</si>
  <si>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</si>
  <si>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</si>
  <si>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</si>
  <si>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</si>
  <si>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</si>
  <si>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</si>
  <si>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</si>
  <si>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</si>
  <si>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</si>
  <si>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</si>
  <si>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</si>
  <si>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</si>
  <si>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</si>
  <si>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</si>
  <si>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</si>
  <si>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</si>
  <si>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</si>
  <si>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</si>
  <si>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</si>
  <si>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</si>
  <si>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</si>
  <si>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</si>
  <si>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</si>
  <si>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</si>
  <si>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</si>
  <si>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</si>
  <si>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</si>
  <si>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</si>
  <si>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</si>
  <si>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</si>
  <si>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</si>
  <si>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</si>
  <si>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</si>
  <si>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</si>
  <si>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</si>
  <si>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</si>
  <si>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</si>
  <si>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</si>
  <si>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</si>
  <si>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</si>
  <si>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</si>
  <si>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</si>
  <si>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</si>
  <si>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</si>
  <si>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</si>
  <si>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</si>
  <si>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</si>
  <si>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</si>
  <si>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</si>
  <si>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</si>
  <si>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</si>
  <si>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</si>
  <si>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</si>
  <si>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</si>
  <si>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</si>
  <si>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</si>
  <si>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</si>
  <si>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</si>
  <si>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</si>
  <si>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</si>
  <si>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</si>
  <si>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</si>
  <si>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</si>
  <si>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</si>
  <si>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</si>
  <si>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</si>
  <si>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</si>
  <si>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</si>
  <si>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</si>
  <si>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</si>
  <si>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</si>
  <si>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</si>
  <si>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</si>
  <si>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</si>
  <si>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</si>
  <si>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</si>
  <si>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</si>
  <si>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</si>
  <si>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</si>
  <si>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</si>
  <si>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</si>
  <si>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</si>
  <si>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</si>
  <si>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</si>
  <si>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</si>
  <si>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</si>
  <si>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</si>
  <si>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</si>
  <si>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</si>
  <si>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</si>
  <si>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</si>
  <si>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</si>
  <si>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</si>
  <si>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</si>
  <si>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</si>
  <si>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</si>
  <si>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</si>
  <si>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</si>
  <si>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</si>
  <si>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</si>
  <si>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</si>
  <si>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</si>
  <si>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</si>
  <si>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</si>
  <si>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</si>
  <si>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</si>
  <si>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</si>
  <si>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</si>
  <si>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</si>
  <si>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</si>
  <si>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</si>
  <si>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</si>
  <si>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</si>
  <si>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</si>
  <si>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</si>
  <si>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</si>
  <si>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</si>
  <si>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</si>
  <si>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</si>
  <si>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</si>
  <si>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</si>
  <si>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</si>
  <si>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</si>
  <si>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</si>
  <si>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</si>
  <si>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</si>
  <si>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</si>
  <si>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</si>
  <si>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</si>
  <si>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</si>
  <si>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</si>
  <si>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</si>
  <si>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</si>
  <si>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</si>
  <si>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</si>
  <si>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</si>
  <si>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</si>
  <si>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</si>
  <si>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</si>
  <si>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</si>
  <si>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</si>
  <si>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</si>
  <si>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</si>
  <si>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</si>
  <si>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</si>
  <si>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</si>
  <si>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</si>
  <si>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</si>
  <si>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</si>
  <si>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</si>
  <si>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</si>
  <si>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</si>
  <si>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</si>
  <si>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</si>
  <si>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</si>
  <si>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</si>
  <si>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</si>
  <si>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</si>
  <si>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</si>
  <si>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</si>
  <si>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</si>
  <si>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</si>
  <si>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</si>
  <si>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</si>
  <si>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</si>
  <si>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</si>
  <si>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</si>
  <si>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</si>
  <si>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</si>
  <si>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</si>
  <si>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</si>
  <si>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</si>
  <si>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</si>
  <si>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</si>
  <si>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</si>
  <si>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</si>
  <si>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</si>
  <si>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</si>
  <si>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</si>
  <si>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</si>
  <si>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</si>
  <si>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</si>
  <si>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</si>
  <si>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</si>
  <si>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</si>
  <si>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</si>
  <si>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</si>
  <si>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</si>
  <si>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</si>
  <si>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</si>
  <si>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</si>
  <si>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</si>
  <si>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</si>
  <si>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30 mins </t>
  </si>
  <si>
    <t>PCM-20251006-00001406</t>
  </si>
  <si>
    <t>PCM-20251006-00001575</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</si>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</sst>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273.71691192129947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5</v>
      </c>
      <c r="D3" s="64" t="s">
        <v>12223</v>
      </c>
      <c r="E3" s="65"/>
      <c r="F3" s="66">
        <v>45936.648368055554</v>
      </c>
      <c r="G3" s="67">
        <f ca="1">IFERROR(NOW()-F3,"")</f>
        <v>1.6969791671726853E-2</v>
      </c>
      <c r="H3" s="66">
        <v>45936.648368055554</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45936.665337847226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45936.665337847226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45936.665337847226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45936.665337847226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45936.665337847226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45936.665337847226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45936.665337847226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45936.665337847226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45936.665337847226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45936.665337847226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45936.665337847226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45936.665337847226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45936.665337847226</v>
      </c>
      <c r="H16" s="68"/>
      <c r="I16" s="73" t="str">
        <f>IFERROR(VLOOKUP(D16,DB!A:F,6,0),"")</f>
        <v/>
      </c>
      <c r="J16" s="73" t="str">
        <f>IFERROR(VLOOKUP(D16,DB!A:G,7,0),"")</f>
        <v/>
      </c>
      <c r="K16" s="69"/>
      <c r="L16" s="70" t="str">
        <f>IFERROR(VLOOKUP(D16,DB!A:I,9,0),"")</f>
        <v/>
      </c>
    </row>
    <row r="17" spans="1:12" ht="15" customHeight="1">
      <c r="A17" s="155"/>
      <c r="B17" s="156" t="str">
        <f>IFERROR(VLOOKUP(D17,DB!A:K,11,0),"")</f>
        <v/>
      </c>
      <c r="C17" s="156"/>
      <c r="D17" s="156"/>
      <c r="E17" s="157"/>
      <c r="F17" s="158"/>
      <c r="G17" s="159">
        <f ca="1">IFERROR(NOW()-F17,"")</f>
        <v>45936.665337847226</v>
      </c>
      <c r="H17" s="158"/>
      <c r="I17" s="156" t="str">
        <f>IFERROR(VLOOKUP(D17,DB!A:F,6,0),"")</f>
        <v/>
      </c>
      <c r="J17" s="73" t="str">
        <f>IFERROR(VLOOKUP(D17,DB!A:G,7,0),"")</f>
        <v/>
      </c>
      <c r="K17" s="160"/>
      <c r="L17" s="161" t="str">
        <f>IFERROR(VLOOKUP(D17,DB!A:I,9,0),"")</f>
        <v/>
      </c>
    </row>
    <row r="18" spans="1:12" ht="15" customHeight="1">
      <c r="A18" s="155"/>
      <c r="B18" s="156" t="str">
        <f>IFERROR(VLOOKUP(D18,DB!A:K,11,0),"")</f>
        <v/>
      </c>
      <c r="C18" s="156"/>
      <c r="D18" s="156"/>
      <c r="E18" s="157"/>
      <c r="F18" s="158"/>
      <c r="G18" s="159">
        <f ca="1">IFERROR(NOW()-F18,"")</f>
        <v>45936.665337847226</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45936.665337847226</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45936.665337847226</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45936.665337847226</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45936.665337847226</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45936.665337847226</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45936.665337847226</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45936.665337847226</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45936.665337847226</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45936.665337847226</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45936.665337847226</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45936.665337847226</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45936.665337847226</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45936.665337847226</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45936.665337847226</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45936.665337847226</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45936.665337847226</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45936.665337847226</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45936.665337847226</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45936.665337847226</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45936.665337847226</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45936.665337847226</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45936.665337847226</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45936.665337847226</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45936.665337847226</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45936.665337847226</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45936.665337847226</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45936.665337847226</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45936.665337847226</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45936.665337847226</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45936.665337847226</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45936.665337847226</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45936.665337847226</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45936.665337847226</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45936.665337847226</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45936.665337847226</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45936.665337847226</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45936.665337847226</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45936.665337847226</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45936.665337847226</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45936.665337847226</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45936.665337847226</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45936.665337847226</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45936.665337847226</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45936.665337847226</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45936.665337847226</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45936.665337847226</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45936.665337847226</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45936.665337847226</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45936.665337847226</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45936.665337847226</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45936.665337847226</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45936.665337847226</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45936.665337847226</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45936.665337847226</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45936.665337847226</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45936.665337847226</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45936.665337847226</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45936.665337847226</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45936.665337847226</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45936.665337847226</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45936.665337847226</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45936.665337847226</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45936.665337847226</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45936.665337847226</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45936.665337847226</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45936.665337847226</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45936.665337847226</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45936.665337847226</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45936.665337847226</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45936.665337847226</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45936.665337847226</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45936.665337847226</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45936.665337847226</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45936.665337847226</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45936.665337847226</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45936.665337847226</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45936.665337847226</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45936.665337847226</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45936.665337847226</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45936.665337847226</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45936.665337847226</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45936.665337847226</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45936.665337847226</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45936.665337847226</v>
      </c>
      <c r="H102" s="158"/>
      <c r="I102" s="156" t="str">
        <f>IFERROR(VLOOKUP(D102,DB!A:F,6,0),"")</f>
        <v/>
      </c>
      <c r="J102" s="73" t="str">
        <f>IFERROR(VLOOKUP(D102,DB!A:G,7,0),"")</f>
        <v/>
      </c>
      <c r="K102" s="160"/>
      <c r="L102" s="161" t="str">
        <f>IFERROR(VLOOKUP(D102,DB!A:I,9,0),"")</f>
        <v/>
      </c>
    </row>
  </sheetData>
  <customSheetViews>
    <customSheetView guid="{F6042A99-DD27-4453-835D-0834D95730CC}" filter="1" showAutoFilter="1">
      <pageMargins left="0" right="0" top="0" bottom="0" header="0" footer="0"/>
      <autoFilter ref="B1:M1" xr:uid="{611AD88D-DB50-417D-9165-9C804FC651D1}"/>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129.93825451389421</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111.66549988426414</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23376</v>
      </c>
      <c r="E5" s="131" t="s">
        <v>38964</v>
      </c>
      <c r="F5" s="132">
        <v>45936.574861111112</v>
      </c>
      <c r="G5" s="133">
        <f ca="1">IFERROR(NOW()-F5,"-")</f>
        <v>9.0476736113487277E-2</v>
      </c>
      <c r="H5" s="132">
        <v>45936.568611111114</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45936.665337847226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45936.665337847226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45936.665337847226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45936.665337847226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45936.665337847226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45936.665337847226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45936.665337847226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45936.665337847226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45936.665337847226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45936.665337847226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45936.665337847226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45936.665337847226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45936.665337847226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45936.665337847226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45936.665337847226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45936.665337847226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45936.665337847226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45936.665337847226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45936.665337847226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45936.665337847226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45936.665337847226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45936.665337847226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45936.665337847226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45936.665337847226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45936.665337847226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45936.665337847226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45936.665337847226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45936.665337847226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45936.665337847226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45936.665337847226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45936.665337847226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45936.665337847226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45936.665337847226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45936.665337847226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45936.665337847226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45936.665337847226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45936.665337847226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45936.665337847226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45936.665337847226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45936.665337847226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45936.665337847226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45936.665337847226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45936.665337847226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45936.665337847226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45936.665337847226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45936.665337847226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45936.665337847226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45936.665337847226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45936.665337847226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45936.665337847226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45936.665337847226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45936.665337847226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45936.665337847226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45936.665337847226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45936.665337847226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45936.665337847226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45936.665337847226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45936.665337847226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45936.665337847226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45936.665337847226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45936.665337847226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45936.665337847226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45936.665337847226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45936.665337847226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45936.665337847226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45936.665337847226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45936.665337847226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45936.665337847226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45936.665337847226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45936.665337847226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45936.665337847226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45936.665337847226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45936.665337847226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45936.665337847226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45936.665337847226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45936.665337847226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45936.665337847226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45936.665337847226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45936.665337847226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45936.665337847226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45936.665337847226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45936.665337847226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45936.665337847226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45936.665337847226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45936.665337847226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45936.665337847226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45936.665337847226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45936.665337847226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45936.665337847226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45936.665337847226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45936.665337847226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45936.665337847226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45936.665337847226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45936.665337847226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45936.665337847226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45936.665337847226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45936.665337847226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45936.665337847226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45936.665337847226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45936.665337847226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45936.665337847226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45936.665337847226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45936.665337847226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45936.665337847226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45936.665337847226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45936.665337847226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45936.665337847226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45936.665337847226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45936.665337847226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45936.665337847226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45936.665337847226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45936.665337847226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45936.665337847226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45936.665337847226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45936.665337847226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45936.665337847226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45936.665337847226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45936.665337847226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45936.665337847226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45936.665337847226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45936.665337847226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45936.665337847226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45936.665337847226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45936.665337847226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45936.665337847226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45936.665337847226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45936.665337847226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45936.665337847226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45936.665337847226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45936.665337847226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45936.665337847226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45936.665337847226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45936.665337847226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45936.665337847226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45936.665337847226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45936.665337847226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45936.665337847226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45936.665337847226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45936.665337847226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45936.665337847226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45936.665337847226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45936.665337847226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45936.665337847226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45936.665337847226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45936.665337847226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45936.665337847226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45936.665337847226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45936.665337847226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45936.665337847226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45936.665337847226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45936.665337847226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45936.665337847226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45936.665337847226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45936.665337847226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45936.665337847226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45936.665337847226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45936.665337847226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45936.665337847226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45936.665337847226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45936.665337847226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45936.665337847226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45936.665337847226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45936.665337847226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45936.665337847226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45936.665337847226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45936.665337847226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45936.665337847226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45936.665337847226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45936.665337847226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45936.665337847226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45936.665337847226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45936.665337847226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45936.665337847226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45936.665337847226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45936.665337847226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45936.665337847226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45936.665337847226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45936.665337847226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45936.665337847226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45936.665337847226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45936.665337847226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45936.665337847226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45936.665337847226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45936.665337847226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45936.665337847226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45936.665337847226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45936.665337847226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45936.665337847226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45936.665337847226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45936.665337847226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45936.665337847226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45936.665337847226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45936.665337847226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45936.665337847226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45936.665337847226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45936.665337847226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45936.665337847226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45936.665337847226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45936.665337847226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45936.665337847226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45936.665337847226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45936.665337847226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45936.665337847226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45936.665337847226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45936.665337847226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45936.665337847226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45936.665337847226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45936.665337847226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45936.665337847226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45936.665337847226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45936.665337847226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45936.665337847226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45936.665337847226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45936.665337847226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45936.665337847226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45936.665337847226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45936.665337847226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45936.665337847226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45936.665337847226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45936.665337847226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45936.665337847226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45936.665337847226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45936.665337847226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45936.665337847226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45936.665337847226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45936.665337847226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45936.665337847226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45936.665337847226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45936.665337847226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45936.665337847226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45936.665337847226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45936.665337847226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45936.665337847226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45936.665337847226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45936.665337847226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45936.665337847226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45936.665337847226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45936.665337847226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45936.665337847226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45936.665337847226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45936.665337847226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45936.665337847226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45936.665337847226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45936.665337847226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45936.665337847226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45936.665337847226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45936.665337847226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45936.665337847226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45936.665337847226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45936.665337847226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45936.665337847226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45936.665337847226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45936.665337847226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45936.665337847226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45936.665337847226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45936.665337847226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45936.665337847226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45936.665337847226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45936.665337847226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45936.665337847226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45936.665337847226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45936.665337847226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45936.665337847226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45936.665337847226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45936.665337847226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45936.665337847226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45936.665337847226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45936.665337847226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45936.665337847226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45936.665337847226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45936.665337847226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45936.665337847226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45936.665337847226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45936.665337847226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45936.665337847226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45936.665337847226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45936.665337847226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45936.665337847226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45936.665337847226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45936.665337847226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45936.665337847226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45936.665337847226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45936.665337847226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45936.665337847226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45936.665337847226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45936.665337847226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45936.665337847226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45936.665337847226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45936.665337847226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45936.665337847226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45936.665337847226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45936.665337847226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45936.665337847226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45936.665337847226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45936.665337847226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45936.665337847226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45936.665337847226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45936.665337847226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45936.665337847226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45936.665337847226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45936.665337847226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45936.665337847226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45936.665337847226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45936.665337847226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45936.665337847226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45936.665337847226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45936.665337847226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45936.665337847226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45936.665337847226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45936.665337847226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45936.665337847226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45936.665337847226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45936.665337847226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45936.665337847226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45936.665337847226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45936.665337847226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45936.665337847226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45936.665337847226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45936.665337847226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45936.665337847226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45936.665337847226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45936.665337847226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45936.665337847226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45936.665337847226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45936.665337847226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45936.665337847226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45936.665337847226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45936.665337847226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45936.665337847226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45936.665337847226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45936.665337847226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45936.665337847226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45936.665337847226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45936.665337847226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45936.665337847226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45936.665337847226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45936.665337847226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45936.665337847226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45936.665337847226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45936.665337847226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45936.665337847226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45936.665337847226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45936.665337847226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45936.665337847226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45936.665337847226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45936.665337847226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45936.665337847226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45936.665337847226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45936.665337847226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45936.665337847226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45936.665337847226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45936.665337847226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45936.665337847226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45936.665337847226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45936.665337847226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45936.665337847226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45936.665337847226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45936.665337847226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45936.665337847226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45936.665337847226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45936.665337847226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45936.665337847226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45936.665337847226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45936.665337847226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45936.665337847226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45936.665337847226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45936.665337847226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45936.665337847226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45936.665337847226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45936.665337847226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45936.665337847226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45936.665337847226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45936.665337847226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45936.665337847226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45936.665337847226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45936.665337847226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45936.665337847226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45936.665337847226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45936.665337847226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45936.665337847226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45936.665337847226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45936.665337847226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45936.665337847226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45936.665337847226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45936.665337847226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45936.665337847226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45936.665337847226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45936.665337847226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45936.665337847226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45936.665337847226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45936.665337847226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45936.665337847226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45936.665337847226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45936.665337847226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45936.665337847226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45936.665337847226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45936.665337847226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45936.665337847226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45936.665337847226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45936.665337847226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45936.665337847226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45936.665337847226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45936.665337847226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45936.665337847226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45936.665337847226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45936.665337847226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45936.665337847226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45936.665337847226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45936.665337847226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45936.665337847226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45936.665337847226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45936.665337847226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45936.665337847226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45936.665337847226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45936.665337847226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45936.665337847226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45936.665337847226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45936.665337847226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45936.665337847226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45936.665337847226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45936.665337847226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45936.665337847226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45936.665337847226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45936.665337847226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45936.665337847226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45936.665337847226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45936.665337847226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45936.665337847226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45936.665337847226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45936.665337847226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45936.665337847226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45936.665337847226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45936.665337847226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45936.665337847226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45936.665337847226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45936.665337847226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45936.665337847226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45936.665337847226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45936.665337847226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45936.665337847226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45936.665337847226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45936.665337847226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45936.665337847226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45936.665337847226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45936.665337847226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45936.665337847226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45936.665337847226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45936.665337847226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45936.665337847226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45936.665337847226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45936.665337847226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45936.665337847226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45936.665337847226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45936.665337847226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45936.665337847226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45936.665337847226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45936.665337847226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45936.665337847226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45936.665337847226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45936.665337847226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45936.665337847226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45936.665337847226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45936.665337847226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45936.665337847226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45936.665337847226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45936.665337847226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45936.665337847226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45936.665337847226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45936.665337847226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45936.665337847226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45936.665337847226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45936.665337847226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45936.665337847226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45936.665337847226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45936.665337847226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45936.665337847226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45936.665337847226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45936.665337847226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45936.665337847226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45936.665337847226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45936.665337847226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45936.665337847226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45936.665337847226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45936.665337847226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45936.665337847226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45936.665337847226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45936.665337847226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45936.665337847226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45936.665337847226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45936.665337847226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45936.665337847226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45936.665337847226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45936.665337847226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45936.665337847226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45936.665337847226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45936.665337847226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45936.665337847226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45936.665337847226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45936.665337847226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45936.665337847226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45936.665337847226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45936.665337847226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45936.665337847226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45936.665337847226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45936.665337847226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45936.665337847226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45936.665337847226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45936.665337847226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45936.665337847226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45936.665337847226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45936.665337847226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45936.665337847226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45936.665337847226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45936.665337847226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45936.665337847226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45936.665337847226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45936.665337847226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45936.665337847226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45936.665337847226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45936.665337847226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45936.665337847226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45936.665337847226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45936.665337847226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45936.665337847226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45936.665337847226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45936.665337847226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45936.665337847226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45936.665337847226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45936.665337847226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45936.665337847226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45936.665337847226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45936.665337847226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45936.665337847226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45936.665337847226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45936.665337847226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45936.665337847226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45936.665337847226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45936.665337847226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45936.665337847226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45936.665337847226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45936.665337847226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45936.665337847226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45936.665337847226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45936.665337847226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45936.665337847226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45936.665337847226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45936.665337847226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45936.665337847226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45936.665337847226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45936.665337847226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45936.665337847226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45936.665337847226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45936.665337847226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45936.665337847226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45936.665337847226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45936.665337847226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45936.665337847226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45936.665337847226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45936.665337847226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45936.665337847226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45936.665337847226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45936.665337847226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45936.665337847226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45936.665337847226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45936.665337847226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45936.665337847226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45936.665337847226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45936.665337847226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45936.665337847226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45936.665337847226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45936.665337847226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45936.665337847226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45936.665337847226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45936.665337847226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45936.665337847226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45936.665337847226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45936.665337847226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45936.665337847226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45936.665337847226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45936.665337847226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45936.665337847226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45936.665337847226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45936.665337847226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45936.665337847226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45936.665337847226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45936.665337847226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45936.665337847226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45936.665337847226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45936.665337847226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45936.665337847226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45936.665337847226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45936.665337847226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45936.665337847226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45936.665337847226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45936.665337847226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45936.665337847226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45936.665337847226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45936.665337847226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45936.665337847226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45936.665337847226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45936.665337847226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45936.665337847226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45936.665337847226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45936.665337847226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45936.665337847226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45936.665337847226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45936.665337847226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45936.665337847226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45936.665337847226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45936.665337847226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45936.665337847226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45936.665337847226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45936.665337847226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45936.665337847226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45936.665337847226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45936.665337847226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45936.665337847226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45936.665337847226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45936.665337847226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45936.665337847226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45936.665337847226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45936.665337847226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45936.665337847226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45936.665337847226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45936.665337847226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45936.665337847226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45936.665337847226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45936.665337847226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45936.665337847226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45936.665337847226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45936.665337847226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45936.665337847226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45936.665337847226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45936.665337847226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45936.665337847226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45936.665337847226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45936.665337847226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45936.665337847226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45936.665337847226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45936.665337847226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45936.665337847226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45936.665337847226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45936.665337847226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45936.665337847226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45936.665337847226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45936.665337847226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45936.665337847226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45936.665337847226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45936.665337847226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45936.665337847226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45936.665337847226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45936.665337847226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45936.665337847226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45936.665337847226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45936.665337847226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45936.665337847226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45936.665337847226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45936.665337847226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45936.665337847226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45936.665337847226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45936.665337847226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45936.665337847226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45936.665337847226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45936.665337847226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45936.665337847226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45936.665337847226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45936.665337847226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45936.665337847226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45936.665337847226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45936.665337847226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45936.665337847226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45936.665337847226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45936.665337847226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45936.665337847226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45936.665337847226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45936.665337847226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45936.665337847226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45936.665337847226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45936.665337847226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45936.665337847226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45936.665337847226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45936.665337847226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45936.665337847226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45936.665337847226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45936.665337847226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45936.665337847226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45936.665337847226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45936.665337847226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45936.665337847226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45936.665337847226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45936.665337847226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45936.665337847226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45936.665337847226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45936.665337847226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45936.665337847226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45936.665337847226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45936.665337847226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45936.665337847226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45936.665337847226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45936.665337847226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45936.665337847226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45936.665337847226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45936.665337847226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45936.665337847226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45936.665337847226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45936.665337847226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45936.665337847226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45936.665337847226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45936.665337847226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45936.665337847226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45936.665337847226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45936.665337847226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45936.665337847226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45936.665337847226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45936.665337847226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45936.665337847226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45936.665337847226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45936.665337847226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45936.665337847226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45936.665337847226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45936.665337847226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45936.665337847226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45936.665337847226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45936.665337847226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45936.665337847226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45936.665337847226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45936.665337847226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45936.665337847226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45936.665337847226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45936.665337847226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45936.665337847226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45936.665337847226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45936.665337847226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45936.665337847226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45936.665337847226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45936.665337847226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45936.665337847226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45936.665337847226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45936.665337847226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45936.665337847226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45936.665337847226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45936.665337847226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45936.665337847226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45936.665337847226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45936.665337847226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45936.665337847226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45936.665337847226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45936.665337847226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45936.665337847226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45936.665337847226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45936.665337847226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45936.665337847226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45936.665337847226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45936.665337847226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45936.665337847226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45936.665337847226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45936.665337847226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45936.665337847226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45936.665337847226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45936.665337847226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45936.665337847226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45936.665337847226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45936.665337847226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45936.665337847226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45936.665337847226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45936.665337847226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45936.665337847226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45936.665337847226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45936.665337847226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45936.665337847226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45936.665337847226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45936.665337847226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45936.665337847226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45936.665337847226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45936.665337847226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45936.665337847226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45936.665337847226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45936.665337847226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45936.665337847226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45936.665337847226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45936.665337847226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45936.665337847226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45936.665337847226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45936.665337847226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45936.665337847226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45936.665337847226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45936.665337847226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45936.665337847226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45936.665337847226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45936.665337847226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45936.665337847226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45936.665337847226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45936.665337847226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45936.665337847226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45936.665337847226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45936.665337847226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45936.665337847226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45936.665337847226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45936.665337847226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45936.665337847226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45936.665337847226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45936.665337847226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45936.665337847226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45936.665337847226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45936.665337847226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45936.665337847226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45936.665337847226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45936.665337847226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45936.665337847226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45936.665337847226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45936.665337847226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45936.665337847226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45936.665337847226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45936.665337847226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45936.665337847226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45936.665337847226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45936.665337847226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45936.665337847226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45936.665337847226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45936.665337847226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45936.665337847226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45936.665337847226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45936.665337847226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45936.665337847226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45936.665337847226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45936.665337847226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45936.665337847226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45936.665337847226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45936.665337847226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45936.665337847226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45936.665337847226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45936.665337847226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45936.665337847226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45936.665337847226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45936.665337847226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45936.665337847226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45936.665337847226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45936.665337847226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45936.665337847226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45936.665337847226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45936.665337847226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45936.665337847226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45936.665337847226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45936.665337847226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45936.665337847226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45936.665337847226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45936.665337847226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45936.665337847226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45936.665337847226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45936.665337847226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45936.665337847226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45936.665337847226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45936.665337847226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45936.665337847226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45936.665337847226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45936.665337847226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45936.665337847226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45936.665337847226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45936.665337847226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45936.665337847226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45936.665337847226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45936.665337847226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45936.665337847226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45936.665337847226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45936.665337847226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45936.665337847226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45936.665337847226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45936.665337847226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45936.665337847226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45936.665337847226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45936.665337847226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45936.665337847226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45936.665337847226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45936.665337847226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45936.665337847226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45936.665337847226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45936.665337847226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45936.665337847226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45936.665337847226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45936.665337847226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45936.665337847226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45936.665337847226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45936.665337847226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45936.665337847226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45936.665337847226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45936.665337847226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45936.665337847226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45936.665337847226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45936.665337847226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45936.665337847226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45936.665337847226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45936.665337847226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45936.665337847226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45936.665337847226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45936.665337847226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45936.665337847226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45936.665337847226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45936.665337847226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45936.665337847226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45936.665337847226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45936.665337847226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45936.665337847226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45936.665337847226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45936.665337847226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45936.665337847226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45936.665337847226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45936.665337847226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45936.665337847226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45936.665337847226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45936.665337847226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45936.665337847226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45936.665337847226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45936.665337847226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45936.665337847226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45936.665337847226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45936.665337847226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45936.665337847226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45936.665337847226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45936.665337847226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45936.665337847226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45936.665337847226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45936.665337847226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45936.665337847226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45936.665337847226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45936.665337847226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45936.665337847226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45936.665337847226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45936.665337847226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45936.665337847226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45936.665337847226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45936.665337847226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45936.665337847226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45936.665337847226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45936.665337847226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45936.665337847226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45936.665337847226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45936.665337847226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45936.665337847226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45936.665337847226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45936.665337847226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45936.665337847226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45936.665337847226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45936.665337847226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45936.665337847226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45936.665337847226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45936.665337847226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45936.665337847226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45936.665337847226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45936.665337847226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45936.665337847226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45936.665337847226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45936.665337847226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45936.665337847226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45936.665337847226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45936.665337847226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45936.665337847226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45936.665337847226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45936.665337847226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45936.665337847226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45936.665337847226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45936.665337847226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45936.665337847226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45936.665337847226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45936.665337847226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45936.665337847226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45936.665337847226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45936.665337847226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45936.665337847226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45936.665337847226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45936.665337847226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45936.665337847226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45936.665337847226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45936.665337847226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45936.665337847226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45936.665337847226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45936.665337847226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45936.665337847226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45936.665337847226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45936.665337847226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45936.665337847226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45936.665337847226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45936.665337847226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45936.665337847226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45936.665337847226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45936.665337847226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45936.665337847226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45936.665337847226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45936.665337847226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45936.665337847226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45936.665337847226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45936.665337847226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45936.665337847226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45936.665337847226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45936.665337847226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45936.665337847226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45936.665337847226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45936.665337847226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45936.665337847226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45936.665337847226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45936.665337847226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45936.665337847226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45936.665337847226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45936.665337847226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45936.665337847226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45936.665337847226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45936.665337847226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45936.665337847226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45936.665337847226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45936.665337847226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45936.665337847226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45936.665337847226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45936.665337847226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45936.665337847226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45936.665337847226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45936.665337847226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45936.665337847226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45936.665337847226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45936.665337847226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45936.665337847226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45936.665337847226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45936.665337847226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45936.665337847226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45936.665337847226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45936.665337847226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45936.665337847226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45936.665337847226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45936.665337847226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45936.665337847226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45936.665337847226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45936.665337847226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45936.665337847226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45936.665337847226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45936.665337847226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45936.665337847226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45936.665337847226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45936.665337847226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45936.665337847226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45936.665337847226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45936.665337847226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45936.665337847226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45936.665337847226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45936.665337847226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45936.665337847226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45936.665337847226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45936.665337847226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45936.665337847226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45936.665337847226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45936.665337847226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45936.665337847226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45936.665337847226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45936.665337847226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45936.665337847226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45936.665337847226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45936.665337847226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45936.665337847226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45936.665337847226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45936.665337847226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45936.665337847226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45936.665337847226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45936.665337847226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45936.665337847226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45936.665337847226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45936.665337847226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45936.665337847226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45936.665337847226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45936.665337847226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45936.665337847226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45936.665337847226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45936.665337847226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45936.665337847226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45936.665337847226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45936.665337847226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45936.665337847226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45936.665337847226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45936.665337847226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45936.665337847226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45936.665337847226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45936.665337847226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45936.665337847226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45936.665337847226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45936.665337847226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45936.665337847226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45936.665337847226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45936.665337847226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45936.665337847226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45936.665337847226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45936.665337847226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45936.665337847226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45936.665337847226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45936.665337847226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45936.665337847226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45936.665337847226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45936.665337847226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45936.665337847226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45936.665337847226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45936.665337847226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45936.665337847226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45936.665337847226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45936.665337847226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45936.665337847226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45936.665337847226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45936.665337847226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45936.665337847226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45936.665337847226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45936.665337847226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45936.665337847226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45936.665337847226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45936.665337847226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45936.665337847226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45936.665337847226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45936.665337847226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45936.665337847226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45936.665337847226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45936.665337847226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45936.665337847226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45936.665337847226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45936.665337847226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45936.665337847226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45936.665337847226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45936.665337847226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45936.665337847226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45936.665337847226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45936.665337847226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45936.665337847226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45936.665337847226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45936.665337847226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45936.665337847226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45936.665337847226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45936.665337847226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45936.665337847226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45936.665337847226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45936.665337847226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45936.665337847226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45936.665337847226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45936.665337847226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45936.665337847226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45936.665337847226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45936.665337847226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45936.665337847226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45936.665337847226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45936.665337847226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45936.665337847226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45936.665337847226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45936.665337847226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45936.665337847226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45936.665337847226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45936.665337847226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45936.665337847226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45936.665337847226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45936.665337847226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45936.665337847226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45936.665337847226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45936.665337847226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45936.665337847226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45936.665337847226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45936.665337847226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45936.665337847226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45936.665337847226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45936.665337847226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45936.665337847226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45936.665337847226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45936.665337847226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45936.665337847226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45936.665337847226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45936.665337847226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45936.665337847226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45936.665337847226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45936.665337847226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45936.665337847226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45936.665337847226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45936.665337847226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45936.665337847226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45936.665337847226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45936.665337847226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45936.665337847226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45936.665337847226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45936.665337847226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45936.665337847226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45936.665337847226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45936.665337847226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45936.665337847226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45936.665337847226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45936.665337847226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45936.665337847226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45936.665337847226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45936.665337847226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45936.665337847226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45936.665337847226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45936.665337847226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45936.665337847226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45936.665337847226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45936.665337847226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45936.665337847226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45936.665337847226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45936.665337847226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45936.665337847226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45936.665337847226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45936.665337847226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45936.665337847226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45936.665337847226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45936.665337847226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45936.665337847226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45936.665337847226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45936.665337847226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45936.665337847226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45936.665337847226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45936.665337847226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45936.665337847226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45936.665337847226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45936.665337847226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45936.665337847226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45936.665337847226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45936.665337847226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45936.665337847226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45936.665337847226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45936.665337847226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45936.665337847226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45936.665337847226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45936.665337847226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45936.665337847226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45936.665337847226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45936.665337847226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45936.665337847226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45936.665337847226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45936.665337847226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45936.665337847226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45936.665337847226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45936.665337847226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45936.665337847226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45936.665337847226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45936.665337847226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45936.665337847226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45936.665337847226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45936.665337847226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45936.665337847226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45936.665337847226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45936.665337847226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45936.665337847226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45936.665337847226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45936.665337847226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45936.665337847226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45936.665337847226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45936.665337847226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45936.665337847226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45936.665337847226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45936.665337847226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45936.665337847226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45936.665337847226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45936.665337847226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45936.665337847226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45936.665337847226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45936.665337847226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45936.665337847226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45936.665337847226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45936.665337847226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45936.665337847226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45936.665337847226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45936.665337847226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45936.665337847226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45936.665337847226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45936.665337847226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45936.665337847226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45936.665337847226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45936.665337847226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45936.665337847226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45936.665337847226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45936.665337847226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45936.665337847226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45936.665337847226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45936.665337847226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45936.665337847226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45936.665337847226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45936.665337847226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45936.665337847226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45936.665337847226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45936.665337847226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45936.665337847226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45936.665337847226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45936.665337847226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45936.665337847226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45936.665337847226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45936.665337847226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45936.665337847226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45936.665337847226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45936.665337847226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45936.665337847226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45936.665337847226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45936.665337847226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45936.665337847226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45936.665337847226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45936.665337847226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45936.665337847226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45936.665337847226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45936.665337847226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45936.665337847226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45936.665337847226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45936.665337847226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45936.665337847226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45936.665337847226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45936.665337847226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45936.665337847226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45936.665337847226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45936.665337847226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45936.665337847226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45936.665337847226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45936.665337847226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45936.665337847226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45936.665337847226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45936.665337847226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45936.665337847226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45936.665337847226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45936.665337847226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45936.665337847226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45936.665337847226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45936.665337847226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45936.665337847226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45936.665337847226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45936.665337847226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45936.665337847226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45936.665337847226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45936.665337847226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45936.665337847226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45936.665337847226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45936.665337847226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45936.665337847226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45936.665337847226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45936.665337847226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45936.665337847226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45936.665337847226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45936.665337847226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45936.665337847226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45936.665337847226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45936.665337847226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45936.665337847226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45936.665337847226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45936.665337847226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45936.665337847226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45936.665337847226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45936.665337847226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45936.665337847226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45936.665337847226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45936.665337847226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45936.665337847226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45936.665337847226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45936.665337847226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45936.665337847226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45936.665337847226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45936.665337847226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45936.665337847226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45936.665337847226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45936.665337847226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45936.665337847226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45936.665337847226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45936.665337847226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45936.665337847226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45936.665337847226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45936.665337847226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45936.665337847226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45936.665337847226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45936.665337847226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45936.665337847226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45936.665337847226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45936.665337847226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45936.665337847226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45936.665337847226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45936.665337847226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45936.665337847226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45936.665337847226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45936.665337847226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45936.665337847226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45936.665337847226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45936.665337847226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45936.665337847226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45936.665337847226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45936.665337847226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45936.665337847226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45936.665337847226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45936.665337847226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45936.665337847226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45936.665337847226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45936.665337847226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45936.665337847226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45936.665337847226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45936.665337847226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45936.665337847226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45936.665337847226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45936.665337847226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45936.665337847226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45936.665337847226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45936.665337847226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45936.665337847226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45936.665337847226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45936.665337847226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45936.665337847226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45936.665337847226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45936.665337847226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45936.665337847226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45936.665337847226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45936.665337847226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45936.665337847226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45936.665337847226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45936.665337847226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45936.665337847226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45936.665337847226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45936.665337847226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45936.665337847226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45936.665337847226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45936.665337847226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45936.665337847226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45936.665337847226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45936.665337847226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45936.665337847226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45936.665337847226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45936.665337847226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45936.665337847226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45936.665337847226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45936.665337847226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45936.665337847226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45936.665337847226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45936.665337847226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45936.665337847226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45936.665337847226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45936.665337847226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45936.665337847226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45936.665337847226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45936.665337847226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45936.665337847226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45936.665337847226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45936.665337847226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45936.665337847226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45936.665337847226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45936.665337847226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45936.665337847226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45936.665337847226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45936.665337847226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45936.665337847226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45936.665337847226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45936.665337847226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45936.665337847226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45936.665337847226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45936.665337847226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45936.665337847226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45936.665337847226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45936.665337847226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45936.665337847226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45936.665337847226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45936.665337847226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45936.665337847226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45936.665337847226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45936.665337847226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45936.665337847226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45936.665337847226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45936.665337847226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45936.665337847226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45936.665337847226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45936.665337847226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45936.665337847226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45936.665337847226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45936.665337847226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45936.665337847226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45936.665337847226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45936.665337847226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45936.665337847226</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233.18462025462941</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1.5083934027788928</v>
      </c>
      <c r="H3" s="113">
        <v>45935.07104166667</v>
      </c>
      <c r="I3" s="110" t="str">
        <f>IFERROR(VLOOKUP(D3,DB!A:F,6,0),"")</f>
        <v>Generator-SG</v>
      </c>
      <c r="J3" s="110" t="str">
        <f>IFERROR(VLOOKUP(D3,DB!A:G,7,0),"")</f>
        <v>Good</v>
      </c>
      <c r="K3" s="115" t="s">
        <v>39057</v>
      </c>
      <c r="L3" s="107" t="str">
        <f>IFERROR(VLOOKUP(D3,DB!A:I,9,0),"")</f>
        <v>Latis</v>
      </c>
    </row>
    <row r="4" spans="1:16" ht="15" customHeight="1">
      <c r="A4" s="140"/>
      <c r="B4" s="140" t="str">
        <f>IFERROR(VLOOKUP(D4,DB!A:K,11,0),"")</f>
        <v/>
      </c>
      <c r="C4" s="141"/>
      <c r="D4" s="142"/>
      <c r="E4" s="143"/>
      <c r="F4" s="144"/>
      <c r="G4" s="145">
        <f ca="1">IFERROR(NOW()-F4,"")</f>
        <v>45936.665337847226</v>
      </c>
      <c r="H4" s="144"/>
      <c r="I4" s="140" t="str">
        <f>IFERROR(VLOOKUP(D4,DB!A:F,6,0),"")</f>
        <v/>
      </c>
      <c r="J4" s="140" t="str">
        <f>IFERROR(VLOOKUP(D4,DB!A:G,7,0),"")</f>
        <v/>
      </c>
      <c r="K4" s="147"/>
      <c r="L4" s="142" t="str">
        <f>IFERROR(VLOOKUP(D4,DB!A:I,9,0),"")</f>
        <v/>
      </c>
    </row>
    <row r="5" spans="1:16" ht="15" customHeight="1">
      <c r="A5" s="140"/>
      <c r="B5" s="140" t="str">
        <f>IFERROR(VLOOKUP(D5,DB!A:K,11,0),"")</f>
        <v/>
      </c>
      <c r="C5" s="141"/>
      <c r="D5" s="142"/>
      <c r="E5" s="143"/>
      <c r="F5" s="144"/>
      <c r="G5" s="145">
        <f ca="1">IFERROR(NOW()-F5,"")</f>
        <v>45936.665337847226</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45936.665337847226</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45936.665337847226</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45936.665337847226</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45936.665337847226</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45936.665337847226</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45936.665337847226</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45936.665337847226</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45936.665337847226</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45936.665337847226</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45936.665337847226</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45936.665337847226</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45936.665337847226</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45936.665337847226</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45936.665337847226</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45936.665337847226</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45936.665337847226</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45936.665337847226</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45936.665337847226</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45936.665337847226</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45936.665337847226</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45936.665337847226</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45936.665337847226</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45936.665337847226</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45936.665337847226</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45936.665337847226</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45936.665337847226</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45936.665337847226</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45936.665337847226</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45936.665337847226</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45936.665337847226</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45936.665337847226</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45936.665337847226</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45936.665337847226</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45936.665337847226</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45936.665337847226</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6">
        <f ca="1">IFERROR(NOW()-F41,"")</f>
        <v>45936.665337847226</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45936.665337847226</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45936.665337847226</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45936.665337847226</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45936.665337847226</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45936.665337847226</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45936.665337847226</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45936.665337847226</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45936.665337847226</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45936.665337847226</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45936.665337847226</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45936.665337847226</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45936.665337847226</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45936.665337847226</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45936.665337847226</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45936.665337847226</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45936.665337847226</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45936.665337847226</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45936.665337847226</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45936.665337847226</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45936.665337847226</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45936.665337847226</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45936.665337847226</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45936.665337847226</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45936.665337847226</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45936.665337847226</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45936.665337847226</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45936.665337847226</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45936.665337847226</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45936.665337847226</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45936.665337847226</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45936.665337847226</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45936.665337847226</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45936.665337847226</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45936.665337847226</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45936.665337847226</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45936.665337847226</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45936.665337847226</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45936.665337847226</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45936.665337847226</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45936.665337847226</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45936.665337847226</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45936.665337847226</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45936.665337847226</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45936.665337847226</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45936.665337847226</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45936.665337847226</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45936.665337847226</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45936.665337847226</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45936.665337847226</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45936.665337847226</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45936.665337847226</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45936.665337847226</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45936.665337847226</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45936.665337847226</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45936.665337847226</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45936.665337847226</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45936.665337847226</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45936.665337847226</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45936.665337847226</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45936.665337847226</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45936.665337847226</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45936.665337847226</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45936.665337847226</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45936.665337847226</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45936.665337847226</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45936.665337847226</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45936.665337847226</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45936.665337847226</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45936.665337847226</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45936.665337847226</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45936.665337847226</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45936.665337847226</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45936.665337847226</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45936.665337847226</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45936.665337847226</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45936.665337847226</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45936.665337847226</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45936.665337847226</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45936.665337847226</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45936.665337847226</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45936.665337847226</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45936.665337847226</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45936.665337847226</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45936.665337847226</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45936.665337847226</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45936.665337847226</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45936.665337847226</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45936.665337847226</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45936.665337847226</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45936.665337847226</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45936.665337847226</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45936.665337847226</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45936.665337847226</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45936.665337847226</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45936.665337847226</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45936.665337847226</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45936.665337847226</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45936.665337847226</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45936.665337847226</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45936.665337847226</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45936.665337847226</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45936.665337847226</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45936.665337847226</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45936.665337847226</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45936.665337847226</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45936.665337847226</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45936.665337847226</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45936.665337847226</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45936.665337847226</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45936.665337847226</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45936.665337847226</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45936.665337847226</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45936.665337847226</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45936.665337847226</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45936.665337847226</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45936.665337847226</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45936.665337847226</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45936.665337847226</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45936.665337847226</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45936.665337847226</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45936.665337847226</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45936.665337847226</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45936.665337847226</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45936.665337847226</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45936.665337847226</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45936.665337847226</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45936.665337847226</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45936.665337847226</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45936.665337847226</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45936.665337847226</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45936.665337847226</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45936.665337847226</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45936.665337847226</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45936.665337847226</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45936.665337847226</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45936.665337847226</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45936.665337847226</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45936.665337847226</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45936.665337847226</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45936.665337847226</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45936.665337847226</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45936.665337847226</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45936.665337847226</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45936.665337847226</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45936.665337847226</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45936.665337847226</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45936.665337847226</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45936.665337847226</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45936.665337847226</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45936.665337847226</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45936.665337847226</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45936.665337847226</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45936.665337847226</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45936.665337847226</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45936.665337847226</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45936.665337847226</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45936.665337847226</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45936.665337847226</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45936.665337847226</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45936.665337847226</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45936.665337847226</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45936.665337847226</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45936.665337847226</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45936.665337847226</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45936.665337847226</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45936.665337847226</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45936.665337847226</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45936.665337847226</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45936.665337847226</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45936.665337847226</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45936.665337847226</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45936.665337847226</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45936.665337847226</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45936.665337847226</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45936.665337847226</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45936.665337847226</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45936.665337847226</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45936.665337847226</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45936.665337847226</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45936.665337847226</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45936.665337847226</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45936.665337847226</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45936.665337847226</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45936.665337847226</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45936.665337847226</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45936.665337847226</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45936.665337847226</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45936.665337847226</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45936.665337847226</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45936.665337847226</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45936.665337847226</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45936.665337847226</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45936.665337847226</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45936.665337847226</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45936.665337847226</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45936.665337847226</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45936.665337847226</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45936.665337847226</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45936.665337847226</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45936.665337847226</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45936.665337847226</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45936.665337847226</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45936.665337847226</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45936.665337847226</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45936.665337847226</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45936.665337847226</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45936.665337847226</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45936.665337847226</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45936.665337847226</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45936.665337847226</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45936.665337847226</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45936.665337847226</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45936.665337847226</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45936.665337847226</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45936.665337847226</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45936.665337847226</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45936.665337847226</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45936.665337847226</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45936.665337847226</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45936.665337847226</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45936.665337847226</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45936.665337847226</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45936.665337847226</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45936.665337847226</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45936.665337847226</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45936.665337847226</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45936.665337847226</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45936.665337847226</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45936.665337847226</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45936.665337847226</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45936.665337847226</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45936.665337847226</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45936.665337847226</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45936.665337847226</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45936.665337847226</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45936.665337847226</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45936.665337847226</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45936.665337847226</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45936.665337847226</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45936.665337847226</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45936.665337847226</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45936.665337847226</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45936.665337847226</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45936.665337847226</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45936.665337847226</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45936.665337847226</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45936.665337847226</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45936.665337847226</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45936.665337847226</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45936.665337847226</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45936.665337847226</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45936.665337847226</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45936.665337847226</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45936.665337847226</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45936.665337847226</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45936.665337847226</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45936.665337847226</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45936.665337847226</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45936.665337847226</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45936.665337847226</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45936.665337847226</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45936.665337847226</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45936.665337847226</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45936.665337847226</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45936.665337847226</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45936.665337847226</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45936.665337847226</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45936.665337847226</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45936.665337847226</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45936.665337847226</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45936.665337847226</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45936.665337847226</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45936.665337847226</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45936.665337847226</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45936.665337847226</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45936.665337847226</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45936.665337847226</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45936.665337847226</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45936.665337847226</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45936.665337847226</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45936.665337847226</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45936.665337847226</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45936.665337847226</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45936.665337847226</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45936.665337847226</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45936.665337847226</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45936.665337847226</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45936.665337847226</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45936.665337847226</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45936.665337847226</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45936.665337847226</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45936.665337847226</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45936.665337847226</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45936.665337847226</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45936.665337847226</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45936.665337847226</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45936.665337847226</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45936.665337847226</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45936.665337847226</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45936.665337847226</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45936.665337847226</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45936.665337847226</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45936.665337847226</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45936.665337847226</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45936.665337847226</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45936.665337847226</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45936.665337847226</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45936.665337847226</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45936.665337847226</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45936.665337847226</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45936.665337847226</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45936.665337847226</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45936.665337847226</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45936.665337847226</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45936.665337847226</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45936.665337847226</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45936.665337847226</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45936.665337847226</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45936.665337847226</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45936.665337847226</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45936.665337847226</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45936.665337847226</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45936.665337847226</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45936.665337847226</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45936.665337847226</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45936.665337847226</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45936.665337847226</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45936.665337847226</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45936.665337847226</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45936.665337847226</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45936.665337847226</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45936.665337847226</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45936.665337847226</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45936.665337847226</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45936.665337847226</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45936.665337847226</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45936.665337847226</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45936.665337847226</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45936.665337847226</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45936.665337847226</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45936.665337847226</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45936.665337847226</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45936.665337847226</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45936.665337847226</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45936.665337847226</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45936.665337847226</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45936.665337847226</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45936.665337847226</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45936.665337847226</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45936.665337847226</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45936.665337847226</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45936.665337847226</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45936.665337847226</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45936.665337847226</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45936.665337847226</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45936.665337847226</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45936.665337847226</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45936.665337847226</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45936.665337847226</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45936.665337847226</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45936.665337847226</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45936.665337847226</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45936.665337847226</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45936.665337847226</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45936.665337847226</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45936.665337847226</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45936.665337847226</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45936.665337847226</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45936.665337847226</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45936.665337847226</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45936.665337847226</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45936.665337847226</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45936.665337847226</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45936.665337847226</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45936.665337847226</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45936.665337847226</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45936.665337847226</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45936.665337847226</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45936.665337847226</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45936.665337847226</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45936.665337847226</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45936.665337847226</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45936.665337847226</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45936.665337847226</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45936.665337847226</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45936.665337847226</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45936.665337847226</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45936.665337847226</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45936.665337847226</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45936.665337847226</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45936.665337847226</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45936.665337847226</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45936.665337847226</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45936.665337847226</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45936.665337847226</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45936.665337847226</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45936.665337847226</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45936.665337847226</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45936.665337847226</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45936.665337847226</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45936.665337847226</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45936.665337847226</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45936.665337847226</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45936.665337847226</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45936.665337847226</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45936.665337847226</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45936.665337847226</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45936.665337847226</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45936.665337847226</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45936.665337847226</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45936.665337847226</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45936.665337847226</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45936.665337847226</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45936.665337847226</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45936.665337847226</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45936.665337847226</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45936.665337847226</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45936.665337847226</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45936.665337847226</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45936.665337847226</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45936.665337847226</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45936.665337847226</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45936.665337847226</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45936.665337847226</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45936.665337847226</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45936.665337847226</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45936.665337847226</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45936.665337847226</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45936.665337847226</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45936.665337847226</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45936.665337847226</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45936.665337847226</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45936.665337847226</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45936.665337847226</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45936.665337847226</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45936.665337847226</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45936.665337847226</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45936.665337847226</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45936.665337847226</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45936.665337847226</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45936.665337847226</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45936.665337847226</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45936.665337847226</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45936.665337847226</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45936.665337847226</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45936.665337847226</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45936.665337847226</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45936.665337847226</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45936.665337847226</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45936.665337847226</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45936.665337847226</v>
      </c>
      <c r="H492" s="144"/>
      <c r="I492" s="140" t="str">
        <f>IFERROR(VLOOKUP(D492,DB!A:F,6,0),"")</f>
        <v/>
      </c>
      <c r="J492" s="140" t="str">
        <f>IFERROR(VLOOKUP(D492,DB!A:G,7,0),"")</f>
        <v/>
      </c>
      <c r="K492" s="147"/>
      <c r="L492" s="142" t="str">
        <f>IFERROR(VLOOKUP(D492,DB!A:I,9,0),"")</f>
        <v/>
      </c>
    </row>
    <row r="493" spans="1:12" ht="15" customHeight="1">
      <c r="A493" s="148"/>
      <c r="B493" s="148" t="str">
        <f>IFERROR(VLOOKUP(D493,DB!A:K,11,0),"")</f>
        <v/>
      </c>
      <c r="C493" s="149"/>
      <c r="D493" s="150"/>
      <c r="E493" s="151"/>
      <c r="F493" s="152"/>
      <c r="G493" s="153">
        <f ca="1">IFERROR(NOW()-F493,"")</f>
        <v>45936.665337847226</v>
      </c>
      <c r="H493" s="152"/>
      <c r="I493" s="148" t="str">
        <f>IFERROR(VLOOKUP(D493,DB!A:F,6,0),"")</f>
        <v/>
      </c>
      <c r="J493" s="148" t="str">
        <f>IFERROR(VLOOKUP(D493,DB!A:G,7,0),"")</f>
        <v/>
      </c>
      <c r="K493" s="154"/>
      <c r="L493" s="150"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44.83327766203729</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39045</v>
      </c>
      <c r="F3" s="38">
        <v>45926.188877314817</v>
      </c>
      <c r="G3" s="39">
        <f ca="1">IFERROR(NOW()-F3,"-")</f>
        <v>10.476460532408964</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45936.665337847226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45936.665337847226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45936.665337847226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45936.665337847226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45936.665337847226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45936.665337847226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45936.665337847226</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45936.665337847226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45936.665337847226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45936.665337847226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45936.665337847226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45936.665337847226</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45936.665337847226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45936.665337847226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45936.665337847226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45936.665337847226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45936.665337847226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45936.665337847226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45936.665337847226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45936.665337847226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45936.665337847226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45936.665337847226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45936.665337847226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45936.665337847226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45936.665337847226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45936.665337847226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45936.665337847226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45936.665337847226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45936.665337847226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45936.665337847226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45936.665337847226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45936.665337847226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45936.665337847226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45936.665337847226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45936.665337847226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45936.665337847226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45936.665337847226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45936.665337847226</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45936.665337847226</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45936.665337847226</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45936.665337847226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45936.665337847226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45936.665337847226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45936.665337847226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45936.665337847226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45936.665337847226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45936.665337847226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45936.665337847226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45936.665337847226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45936.665337847226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45936.665337847226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45936.665337847226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45936.665337847226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45936.665337847226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45936.665337847226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45936.665337847226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45936.665337847226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45936.665337847226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45936.665337847226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45936.665337847226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45936.665337847226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45936.665337847226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45936.665337847226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45936.665337847226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45936.665337847226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45936.665337847226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45936.665337847226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45936.665337847226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45936.665337847226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45936.665337847226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45936.665337847226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45936.665337847226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45936.665337847226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45936.665337847226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45936.665337847226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45936.665337847226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45936.665337847226</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45936.665337847226</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45936.665337847226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45936.665337847226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45936.665337847226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45936.665337847226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45936.665337847226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45936.665337847226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45936.665337847226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45936.665337847226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45936.665337847226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45936.665337847226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45936.665337847226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45936.665337847226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45936.665337847226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45936.665337847226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45936.665337847226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45936.665337847226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45936.665337847226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45936.665337847226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45936.665337847226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45936.665337847226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45936.665337847226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45936.665337847226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45936.665337847226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45936.665337847226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45936.665337847226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45936.665337847226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45936.665337847226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45936.665337847226</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45936.665337847226</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45936.665337847226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45936.665337847226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45936.665337847226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45936.665337847226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45936.665337847226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45936.665337847226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45936.665337847226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45936.665337847226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45936.665337847226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45936.665337847226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45936.665337847226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45936.665337847226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45936.665337847226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45936.665337847226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45936.665337847226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45936.665337847226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45936.665337847226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45936.665337847226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45936.665337847226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45936.665337847226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45936.665337847226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45936.665337847226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45936.665337847226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45936.665337847226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45936.665337847226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45936.665337847226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45936.665337847226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45936.665337847226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45936.665337847226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45936.665337847226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45936.665337847226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45936.665337847226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45936.665337847226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45936.665337847226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45936.665337847226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45936.665337847226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45936.665337847226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45936.665337847226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45936.665337847226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45936.665337847226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45936.665337847226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45936.665337847226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45936.665337847226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45936.665337847226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45936.665337847226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45936.665337847226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45936.665337847226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45936.665337847226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45936.665337847226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45936.665337847226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45936.665337847226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45936.665337847226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45936.665337847226</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45936.665337847226</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9.8924906250031199</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45936.665337847226</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2.7843656250042841</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1.7230924768518889</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39068</v>
      </c>
      <c r="B6" s="120" t="str">
        <f>IFERROR(VLOOKUP(D6,DB!A:K,11,0),"")</f>
        <v>R6</v>
      </c>
      <c r="C6" s="122">
        <v>1</v>
      </c>
      <c r="D6" s="120" t="s">
        <v>33236</v>
      </c>
      <c r="E6" s="137" t="s">
        <v>38964</v>
      </c>
      <c r="F6" s="124">
        <v>45936.586342592593</v>
      </c>
      <c r="G6" s="89">
        <f ca="1">IFERROR(NOW()-F6,"-")</f>
        <v>7.8995254632900469E-2</v>
      </c>
      <c r="H6" s="124">
        <v>45936.580578703702</v>
      </c>
      <c r="I6" s="120" t="str">
        <f>IFERROR(VLOOKUP(D6,DB!A:F,6,0),"")</f>
        <v>Generator-SG</v>
      </c>
      <c r="J6" s="119" t="str">
        <f>IFERROR(VLOOKUP(D6,DB!A:G,7,0),"")</f>
        <v>Vandalized</v>
      </c>
      <c r="K6" s="125" t="s">
        <v>39069</v>
      </c>
      <c r="L6" s="126" t="str">
        <f>IFERROR(VLOOKUP(D6,DB!A:I,9,0),"")</f>
        <v>Latis</v>
      </c>
    </row>
    <row r="7" spans="1:16383" ht="31.5" customHeight="1">
      <c r="A7" s="121" t="s">
        <v>39070</v>
      </c>
      <c r="B7" s="120" t="str">
        <f>IFERROR(VLOOKUP(D7,DB!A:K,11,0),"")</f>
        <v>R6</v>
      </c>
      <c r="C7" s="122">
        <v>4</v>
      </c>
      <c r="D7" s="120" t="s">
        <v>37601</v>
      </c>
      <c r="E7" s="137" t="s">
        <v>39045</v>
      </c>
      <c r="F7" s="124">
        <v>45936.599247685182</v>
      </c>
      <c r="G7" s="89">
        <f ca="1">IFERROR(NOW()-F7,"-")</f>
        <v>6.6090162043110467E-2</v>
      </c>
      <c r="H7" s="124">
        <v>45936.587430555555</v>
      </c>
      <c r="I7" s="120" t="str">
        <f>IFERROR(VLOOKUP(D7,DB!A:F,6,0),"")</f>
        <v>SCECO</v>
      </c>
      <c r="J7" s="119" t="str">
        <f>IFERROR(VLOOKUP(D7,DB!A:G,7,0),"")</f>
        <v>Vandalized</v>
      </c>
      <c r="K7" s="125" t="s">
        <v>38967</v>
      </c>
      <c r="L7" s="126" t="str">
        <f>IFERROR(VLOOKUP(D7,DB!A:I,9,0),"")</f>
        <v>Latis</v>
      </c>
    </row>
    <row r="8" spans="1:16383" ht="31.5" customHeight="1">
      <c r="A8" s="121" t="s">
        <v>39071</v>
      </c>
      <c r="B8" s="120" t="str">
        <f>IFERROR(VLOOKUP(D8,DB!A:K,11,0),"")</f>
        <v>R6</v>
      </c>
      <c r="C8" s="122">
        <v>2</v>
      </c>
      <c r="D8" s="120" t="s">
        <v>32656</v>
      </c>
      <c r="E8" s="123"/>
      <c r="F8" s="124">
        <v>45936.648263888892</v>
      </c>
      <c r="G8" s="89">
        <f ca="1">IFERROR(NOW()-F8,"-")</f>
        <v>1.7073958333639894E-2</v>
      </c>
      <c r="H8" s="124">
        <v>45936.644918981481</v>
      </c>
      <c r="I8" s="120" t="str">
        <f>IFERROR(VLOOKUP(D8,DB!A:F,6,0),"")</f>
        <v>Generator-DG</v>
      </c>
      <c r="J8" s="119" t="str">
        <f>IFERROR(VLOOKUP(D8,DB!A:G,7,0),"")</f>
        <v>Vandalized</v>
      </c>
      <c r="K8" s="125" t="s">
        <v>39072</v>
      </c>
      <c r="L8" s="126" t="str">
        <f>IFERROR(VLOOKUP(D8,DB!A:I,9,0),"")</f>
        <v>Latis</v>
      </c>
    </row>
    <row r="9" spans="1:16383" ht="31.5" customHeight="1">
      <c r="A9" s="121"/>
      <c r="B9" s="120" t="str">
        <f>IFERROR(VLOOKUP(D9,DB!A:K,11,0),"")</f>
        <v/>
      </c>
      <c r="C9" s="162"/>
      <c r="D9" s="120"/>
      <c r="E9" s="123"/>
      <c r="F9" s="124"/>
      <c r="G9" s="89">
        <f ca="1">IFERROR(NOW()-F9,"-")</f>
        <v>45936.665337847226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45936.665337847226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45936.665337847226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45936.665337847226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45936.665337847226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45936.665337847226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45936.665337847226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45936.665337847226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45936.665337847226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45936.665337847226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45936.665337847226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45936.665337847226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45936.665337847226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45936.665337847226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45936.665337847226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45936.665337847226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45936.665337847226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45936.665337847226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45936.665337847226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45936.665337847226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45936.665337847226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45936.665337847226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45936.665337847226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45936.665337847226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45936.665337847226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45936.665337847226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45936.665337847226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45936.665337847226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45936.665337847226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45936.665337847226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45936.665337847226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45936.665337847226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45936.665337847226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45936.665337847226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45936.665337847226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45936.665337847226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45936.665337847226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45936.665337847226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45936.665337847226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45936.665337847226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45936.665337847226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45936.665337847226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45936.665337847226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45936.665337847226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45936.665337847226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45936.665337847226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45936.665337847226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45936.665337847226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45936.665337847226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45936.665337847226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45936.665337847226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45936.665337847226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45936.665337847226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45936.665337847226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45936.665337847226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45936.665337847226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45936.665337847226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45936.665337847226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45936.665337847226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45936.665337847226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45936.665337847226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45936.665337847226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45936.665337847226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45936.665337847226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45936.665337847226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45936.665337847226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45936.665337847226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45936.665337847226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45936.665337847226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45936.665337847226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45936.665337847226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45936.665337847226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45936.665337847226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45936.665337847226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45936.665337847226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45936.665337847226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45936.665337847226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45936.665337847226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45936.665337847226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45936.665337847226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45936.665337847226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45936.665337847226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45936.665337847226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45936.665337847226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45936.665337847226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45936.665337847226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45936.665337847226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45936.665337847226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45936.665337847226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45936.665337847226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45936.665337847226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45936.665337847226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45936.665337847226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45936.665337847226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45936.665337847226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45936.665337847226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45936.665337847226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45936.665337847226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45936.665337847226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45936.665337847226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45936.665337847226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45936.665337847226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45936.665337847226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45936.665337847226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45936.665337847226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45936.665337847226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45936.665337847226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45936.665337847226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45936.665337847226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45936.665337847226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45936.665337847226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45936.665337847226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45936.665337847226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45936.665337847226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45936.665337847226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45936.665337847226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45936.665337847226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45936.665337847226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45936.665337847226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45936.665337847226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45936.665337847226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45936.665337847226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45936.665337847226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45936.665337847226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45936.665337847226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45936.665337847226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45936.665337847226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45936.665337847226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45936.665337847226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45936.665337847226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45936.665337847226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45936.665337847226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45936.665337847226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45936.665337847226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45936.665337847226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45936.665337847226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45936.665337847226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45936.665337847226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45936.665337847226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45936.665337847226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45936.665337847226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45936.665337847226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45936.665337847226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45936.665337847226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45936.665337847226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45936.665337847226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45936.665337847226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45936.665337847226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45936.665337847226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45936.665337847226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45936.665337847226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45936.665337847226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45936.665337847226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45936.665337847226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45936.665337847226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45936.665337847226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45936.665337847226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45936.665337847226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45936.665337847226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45936.665337847226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45936.665337847226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45936.665337847226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45936.665337847226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45936.665337847226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45936.665337847226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45936.665337847226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45936.665337847226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45936.665337847226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45936.665337847226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45936.665337847226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45936.665337847226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45936.665337847226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45936.665337847226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45936.665337847226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45936.665337847226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45936.665337847226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45936.665337847226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45936.665337847226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45936.665337847226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45936.665337847226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45936.665337847226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45936.665337847226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45936.665337847226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45936.665337847226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45936.665337847226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45936.665337847226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45936.665337847226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45936.665337847226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45936.665337847226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45936.665337847226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45936.665337847226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45936.665337847226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45936.665337847226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45936.665337847226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45936.665337847226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45936.665337847226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45936.665337847226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45936.665337847226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45936.665337847226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45936.665337847226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45936.665337847226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45936.665337847226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45936.665337847226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45936.665337847226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45936.665337847226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45936.665337847226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45936.665337847226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45936.665337847226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45936.665337847226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45936.665337847226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45936.665337847226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45936.665337847226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45936.665337847226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45936.665337847226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45936.665337847226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45936.665337847226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45936.665337847226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45936.665337847226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45936.665337847226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45936.665337847226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45936.665337847226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45936.665337847226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45936.665337847226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45936.665337847226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45936.665337847226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45936.665337847226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45936.665337847226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45936.665337847226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45936.665337847226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45936.665337847226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45936.665337847226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45936.665337847226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45936.665337847226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45936.665337847226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45936.665337847226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45936.665337847226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45936.665337847226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45936.665337847226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45936.665337847226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45936.665337847226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45936.665337847226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45936.665337847226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45936.665337847226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45936.665337847226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45936.665337847226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45936.665337847226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45936.665337847226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45936.665337847226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45936.665337847226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45936.665337847226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45936.665337847226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45936.665337847226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45936.665337847226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45936.665337847226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45936.665337847226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45936.665337847226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45936.665337847226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45936.665337847226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45936.665337847226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45936.665337847226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45936.665337847226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45936.665337847226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45936.665337847226</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2025-10-06T12:58:29Z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